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tables/table1.xml" ContentType="application/vnd.openxmlformats-officedocument.spreadsheetml.table+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tables/table4.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I:\A13 Dir Unidad de Transparencia\TODOS\Unidad Transparencia\INAI\Reportes\Trimestral\2016 4to trimestre\Versión final\"/>
    </mc:Choice>
  </mc:AlternateContent>
  <bookViews>
    <workbookView xWindow="17265" yWindow="360" windowWidth="19785" windowHeight="18375" tabRatio="815"/>
  </bookViews>
  <sheets>
    <sheet name="I" sheetId="2" r:id="rId1"/>
    <sheet name="II" sheetId="1" r:id="rId2"/>
    <sheet name="III" sheetId="3" r:id="rId3"/>
    <sheet name="IV" sheetId="4" r:id="rId4"/>
    <sheet name="VI" sheetId="6" r:id="rId5"/>
    <sheet name="V" sheetId="5" r:id="rId6"/>
    <sheet name="VII" sheetId="7" r:id="rId7"/>
    <sheet name="VIII" sheetId="11" r:id="rId8"/>
    <sheet name="IX" sheetId="17" r:id="rId9"/>
    <sheet name="X" sheetId="12" r:id="rId10"/>
    <sheet name="XI" sheetId="13" r:id="rId11"/>
    <sheet name="XII" sheetId="14" r:id="rId12"/>
    <sheet name="XIII" sheetId="15" r:id="rId13"/>
    <sheet name="XIV" sheetId="16" r:id="rId14"/>
    <sheet name="XV" sheetId="9" r:id="rId15"/>
    <sheet name="XVI" sheetId="10" r:id="rId16"/>
    <sheet name="BaseSAP" sheetId="18" r:id="rId17"/>
    <sheet name="Catalogos" sheetId="19" r:id="rId18"/>
    <sheet name="Inhabiles" sheetId="20" r:id="rId19"/>
  </sheets>
  <externalReferences>
    <externalReference r:id="rId20"/>
    <externalReference r:id="rId21"/>
  </externalReferences>
  <definedNames>
    <definedName name="_xlnm._FilterDatabase" localSheetId="16" hidden="1">BaseSAP!$A$1:$X$251</definedName>
    <definedName name="_xlnm._FilterDatabase" localSheetId="4" hidden="1">VI!$A$2:$E$92</definedName>
    <definedName name="_xlnm.Print_Area" localSheetId="2">III!$A$1:$G$32</definedName>
    <definedName name="_xlnm.Print_Area" localSheetId="3">IV!$A$1:$C$99</definedName>
    <definedName name="_xlnm.Print_Area" localSheetId="5">V!$A$1:$F$2632</definedName>
    <definedName name="_xlnm.Print_Area" localSheetId="4">VI!$A$1:$E$97</definedName>
    <definedName name="_xlnm.Print_Area" localSheetId="6">VII!$A$1:$G$60</definedName>
    <definedName name="Print_Area" localSheetId="8">IX!$A$1:$AX$17</definedName>
    <definedName name="Print_Area" localSheetId="5">V!$A$1:$E$2632</definedName>
    <definedName name="Print_Area" localSheetId="4">VI!$A$1:$E$97</definedName>
    <definedName name="Print_Area" localSheetId="6">VII!$A$1:$G$60</definedName>
    <definedName name="Print_Area" localSheetId="10">XI!$A$1:$E$18</definedName>
    <definedName name="Print_Area" localSheetId="13">XIV!$A$1:$F$22</definedName>
    <definedName name="Print_Area" localSheetId="15">XVI!$A$1:$D$23</definedName>
    <definedName name="Print_Titles" localSheetId="5">V!$4:$4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197" i="18" l="1"/>
  <c r="G197" i="18" s="1"/>
  <c r="E251" i="18" l="1"/>
  <c r="G251" i="18" s="1"/>
  <c r="D251" i="18"/>
  <c r="C251" i="18"/>
  <c r="B251" i="18"/>
  <c r="F251" i="18" s="1"/>
  <c r="E250" i="18"/>
  <c r="G250" i="18" s="1"/>
  <c r="D250" i="18"/>
  <c r="C250" i="18"/>
  <c r="B250" i="18"/>
  <c r="F250" i="18" s="1"/>
  <c r="E249" i="18"/>
  <c r="G249" i="18" s="1"/>
  <c r="D249" i="18"/>
  <c r="C249" i="18"/>
  <c r="B249" i="18"/>
  <c r="F249" i="18" s="1"/>
  <c r="E248" i="18"/>
  <c r="D248" i="18"/>
  <c r="C248" i="18"/>
  <c r="B248" i="18"/>
  <c r="F248" i="18" s="1"/>
  <c r="E247" i="18"/>
  <c r="G247" i="18" s="1"/>
  <c r="D247" i="18"/>
  <c r="C247" i="18"/>
  <c r="B247" i="18"/>
  <c r="F247" i="18" s="1"/>
  <c r="E246" i="18"/>
  <c r="G246" i="18" s="1"/>
  <c r="D246" i="18"/>
  <c r="C246" i="18"/>
  <c r="B246" i="18"/>
  <c r="F246" i="18" s="1"/>
  <c r="E245" i="18"/>
  <c r="G245" i="18" s="1"/>
  <c r="D245" i="18"/>
  <c r="C245" i="18"/>
  <c r="B245" i="18"/>
  <c r="F245" i="18" s="1"/>
  <c r="E244" i="18"/>
  <c r="D244" i="18"/>
  <c r="C244" i="18"/>
  <c r="B244" i="18"/>
  <c r="F244" i="18" s="1"/>
  <c r="G243" i="18"/>
  <c r="E243" i="18"/>
  <c r="D243" i="18"/>
  <c r="C243" i="18"/>
  <c r="B243" i="18"/>
  <c r="F243" i="18" s="1"/>
  <c r="E242" i="18"/>
  <c r="G242" i="18" s="1"/>
  <c r="D242" i="18"/>
  <c r="C242" i="18"/>
  <c r="B242" i="18"/>
  <c r="F242" i="18" s="1"/>
  <c r="E241" i="18"/>
  <c r="G241" i="18" s="1"/>
  <c r="D241" i="18"/>
  <c r="C241" i="18"/>
  <c r="B241" i="18"/>
  <c r="F241" i="18" s="1"/>
  <c r="E240" i="18"/>
  <c r="G240" i="18" s="1"/>
  <c r="D240" i="18"/>
  <c r="C240" i="18"/>
  <c r="B240" i="18"/>
  <c r="F240" i="18" s="1"/>
  <c r="E239" i="18"/>
  <c r="G239" i="18" s="1"/>
  <c r="D239" i="18"/>
  <c r="C239" i="18"/>
  <c r="B239" i="18"/>
  <c r="F239" i="18" s="1"/>
  <c r="E238" i="18"/>
  <c r="G238" i="18" s="1"/>
  <c r="D238" i="18"/>
  <c r="C238" i="18"/>
  <c r="B238" i="18"/>
  <c r="F238" i="18" s="1"/>
  <c r="E237" i="18"/>
  <c r="D237" i="18"/>
  <c r="C237" i="18"/>
  <c r="B237" i="18"/>
  <c r="F237" i="18" s="1"/>
  <c r="E236" i="18"/>
  <c r="G236" i="18" s="1"/>
  <c r="D236" i="18"/>
  <c r="C236" i="18"/>
  <c r="B236" i="18"/>
  <c r="F236" i="18" s="1"/>
  <c r="E235" i="18"/>
  <c r="G235" i="18" s="1"/>
  <c r="D235" i="18"/>
  <c r="C235" i="18"/>
  <c r="B235" i="18"/>
  <c r="F235" i="18" s="1"/>
  <c r="E234" i="18"/>
  <c r="G234" i="18" s="1"/>
  <c r="D234" i="18"/>
  <c r="C234" i="18"/>
  <c r="B234" i="18"/>
  <c r="F234" i="18" s="1"/>
  <c r="E233" i="18"/>
  <c r="G233" i="18" s="1"/>
  <c r="D233" i="18"/>
  <c r="C233" i="18"/>
  <c r="B233" i="18"/>
  <c r="F233" i="18" s="1"/>
  <c r="E232" i="18"/>
  <c r="G232" i="18" s="1"/>
  <c r="D232" i="18"/>
  <c r="C232" i="18"/>
  <c r="B232" i="18"/>
  <c r="F232" i="18" s="1"/>
  <c r="J196" i="18"/>
  <c r="J197" i="18"/>
  <c r="J198" i="18"/>
  <c r="J199" i="18"/>
  <c r="J200" i="18"/>
  <c r="J201" i="18"/>
  <c r="J202" i="18"/>
  <c r="J203" i="18"/>
  <c r="J204" i="18"/>
  <c r="J205" i="18"/>
  <c r="J206" i="18"/>
  <c r="J207" i="18"/>
  <c r="J208" i="18"/>
  <c r="J209" i="18"/>
  <c r="J210" i="18"/>
  <c r="J211" i="18"/>
  <c r="J212" i="18"/>
  <c r="J213" i="18"/>
  <c r="J214" i="18"/>
  <c r="J215" i="18"/>
  <c r="J216" i="18"/>
  <c r="J217" i="18"/>
  <c r="J218" i="18"/>
  <c r="J219" i="18"/>
  <c r="J220" i="18"/>
  <c r="J221" i="18"/>
  <c r="J222" i="18"/>
  <c r="J223" i="18"/>
  <c r="J224" i="18"/>
  <c r="J225" i="18"/>
  <c r="J226" i="18"/>
  <c r="J227" i="18"/>
  <c r="J228" i="18"/>
  <c r="J229" i="18"/>
  <c r="J230" i="18"/>
  <c r="J231" i="18"/>
  <c r="I50" i="18"/>
  <c r="J50" i="18" s="1"/>
  <c r="X231" i="18"/>
  <c r="V231" i="18"/>
  <c r="W231" i="18" s="1"/>
  <c r="U231" i="18"/>
  <c r="S231" i="18"/>
  <c r="T231" i="18" s="1"/>
  <c r="P231" i="18"/>
  <c r="E231" i="18"/>
  <c r="G231" i="18" s="1"/>
  <c r="D231" i="18"/>
  <c r="C231" i="18"/>
  <c r="B231" i="18"/>
  <c r="F231" i="18" s="1"/>
  <c r="X230" i="18"/>
  <c r="V230" i="18"/>
  <c r="W230" i="18" s="1"/>
  <c r="U230" i="18"/>
  <c r="S230" i="18"/>
  <c r="T230" i="18" s="1"/>
  <c r="P230" i="18"/>
  <c r="E230" i="18"/>
  <c r="G230" i="18" s="1"/>
  <c r="D230" i="18"/>
  <c r="C230" i="18"/>
  <c r="B230" i="18"/>
  <c r="F230" i="18" s="1"/>
  <c r="G244" i="18" l="1"/>
  <c r="G248" i="18"/>
  <c r="G237" i="18"/>
  <c r="K230" i="18"/>
  <c r="M230" i="18" s="1"/>
  <c r="K231" i="18"/>
  <c r="M231" i="18" s="1"/>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87" i="18"/>
  <c r="D88" i="18"/>
  <c r="D89" i="18"/>
  <c r="D90" i="18"/>
  <c r="D91" i="18"/>
  <c r="D92" i="18"/>
  <c r="D93" i="18"/>
  <c r="D94" i="18"/>
  <c r="D95" i="18"/>
  <c r="D96" i="18"/>
  <c r="D97" i="18"/>
  <c r="D98" i="18"/>
  <c r="D99" i="18"/>
  <c r="D100" i="18"/>
  <c r="D101" i="18"/>
  <c r="D102" i="18"/>
  <c r="D103" i="18"/>
  <c r="D104" i="18"/>
  <c r="D105" i="18"/>
  <c r="D106" i="18"/>
  <c r="D107" i="18"/>
  <c r="D108" i="18"/>
  <c r="D109" i="18"/>
  <c r="D110" i="18"/>
  <c r="D111" i="18"/>
  <c r="D112" i="18"/>
  <c r="D113" i="18"/>
  <c r="D114" i="18"/>
  <c r="D115" i="18"/>
  <c r="D116" i="18"/>
  <c r="D117" i="18"/>
  <c r="D118" i="18"/>
  <c r="D119" i="18"/>
  <c r="D120" i="18"/>
  <c r="D121" i="18"/>
  <c r="D122" i="18"/>
  <c r="D123" i="18"/>
  <c r="D124" i="18"/>
  <c r="D125" i="18"/>
  <c r="D126" i="18"/>
  <c r="D127" i="18"/>
  <c r="D128" i="18"/>
  <c r="D129" i="18"/>
  <c r="D130" i="18"/>
  <c r="D131" i="18"/>
  <c r="D132" i="18"/>
  <c r="D133" i="18"/>
  <c r="D134" i="18"/>
  <c r="D135" i="18"/>
  <c r="D136" i="18"/>
  <c r="D137" i="18"/>
  <c r="D138" i="18"/>
  <c r="D139" i="18"/>
  <c r="D140" i="18"/>
  <c r="D141" i="18"/>
  <c r="D142" i="18"/>
  <c r="D143" i="18"/>
  <c r="D144" i="18"/>
  <c r="D145" i="18"/>
  <c r="D146" i="18"/>
  <c r="D147" i="18"/>
  <c r="D148" i="18"/>
  <c r="D149" i="18"/>
  <c r="D150" i="18"/>
  <c r="D151" i="18"/>
  <c r="D152" i="18"/>
  <c r="D153" i="18"/>
  <c r="D154" i="18"/>
  <c r="D155" i="18"/>
  <c r="D156" i="18"/>
  <c r="D157" i="18"/>
  <c r="D158" i="18"/>
  <c r="D159" i="18"/>
  <c r="D160" i="18"/>
  <c r="D161" i="18"/>
  <c r="D162" i="18"/>
  <c r="D163" i="18"/>
  <c r="D164" i="18"/>
  <c r="D165" i="18"/>
  <c r="D166" i="18"/>
  <c r="D167" i="18"/>
  <c r="D168" i="18"/>
  <c r="D169" i="18"/>
  <c r="D170" i="18"/>
  <c r="D171" i="18"/>
  <c r="D172" i="18"/>
  <c r="D173" i="18"/>
  <c r="D174" i="18"/>
  <c r="D175" i="18"/>
  <c r="D176" i="18"/>
  <c r="D177" i="18"/>
  <c r="D178" i="18"/>
  <c r="D179" i="18"/>
  <c r="D180" i="18"/>
  <c r="D181" i="18"/>
  <c r="D182" i="18"/>
  <c r="D183" i="18"/>
  <c r="D184" i="18"/>
  <c r="D185" i="18"/>
  <c r="D186" i="18"/>
  <c r="D187" i="18"/>
  <c r="D188" i="18"/>
  <c r="D189" i="18"/>
  <c r="D190" i="18"/>
  <c r="D191" i="18"/>
  <c r="D192" i="18"/>
  <c r="D193" i="18"/>
  <c r="D194" i="18"/>
  <c r="D195" i="18"/>
  <c r="D196" i="18"/>
  <c r="D197" i="18"/>
  <c r="D198" i="18"/>
  <c r="D199" i="18"/>
  <c r="D200" i="18"/>
  <c r="D201" i="18"/>
  <c r="D202" i="18"/>
  <c r="D203" i="18"/>
  <c r="D204" i="18"/>
  <c r="D205" i="18"/>
  <c r="D206" i="18"/>
  <c r="D207" i="18"/>
  <c r="D208" i="18"/>
  <c r="D209" i="18"/>
  <c r="D210" i="18"/>
  <c r="D211" i="18"/>
  <c r="D212" i="18"/>
  <c r="D213" i="18"/>
  <c r="D214" i="18"/>
  <c r="D215" i="18"/>
  <c r="D216" i="18"/>
  <c r="D217" i="18"/>
  <c r="D218" i="18"/>
  <c r="D219" i="18"/>
  <c r="D220" i="18"/>
  <c r="D221" i="18"/>
  <c r="D222" i="18"/>
  <c r="D223" i="18"/>
  <c r="D224" i="18"/>
  <c r="D225" i="18"/>
  <c r="D226" i="18"/>
  <c r="D227" i="18"/>
  <c r="D228" i="18"/>
  <c r="D229" i="18"/>
  <c r="D2" i="18"/>
  <c r="C3" i="18"/>
  <c r="C4"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2" i="18"/>
  <c r="C103" i="18"/>
  <c r="C104" i="18"/>
  <c r="C105" i="18"/>
  <c r="C106" i="18"/>
  <c r="C107" i="18"/>
  <c r="C108" i="18"/>
  <c r="C109" i="18"/>
  <c r="C110" i="18"/>
  <c r="C111" i="18"/>
  <c r="C112" i="18"/>
  <c r="C113" i="18"/>
  <c r="C114" i="18"/>
  <c r="C115" i="18"/>
  <c r="C116" i="18"/>
  <c r="C117" i="18"/>
  <c r="C118" i="18"/>
  <c r="C119" i="18"/>
  <c r="C120" i="18"/>
  <c r="C121" i="18"/>
  <c r="C122" i="18"/>
  <c r="C123" i="18"/>
  <c r="C124" i="18"/>
  <c r="C125" i="18"/>
  <c r="C126" i="18"/>
  <c r="C127" i="18"/>
  <c r="C128" i="18"/>
  <c r="C129" i="18"/>
  <c r="C130" i="18"/>
  <c r="C131" i="18"/>
  <c r="C132" i="18"/>
  <c r="C133" i="18"/>
  <c r="C134" i="18"/>
  <c r="C135" i="18"/>
  <c r="C136" i="18"/>
  <c r="C137" i="18"/>
  <c r="C138" i="18"/>
  <c r="C139" i="18"/>
  <c r="C140" i="18"/>
  <c r="C141" i="18"/>
  <c r="C142" i="18"/>
  <c r="C143" i="18"/>
  <c r="C144" i="18"/>
  <c r="C145" i="18"/>
  <c r="C146" i="18"/>
  <c r="C147" i="18"/>
  <c r="C148" i="18"/>
  <c r="C149" i="18"/>
  <c r="C150" i="18"/>
  <c r="C151" i="18"/>
  <c r="C152" i="18"/>
  <c r="C153" i="18"/>
  <c r="C154" i="18"/>
  <c r="C155" i="18"/>
  <c r="C156" i="18"/>
  <c r="C157" i="18"/>
  <c r="C158" i="18"/>
  <c r="C159" i="18"/>
  <c r="C160" i="18"/>
  <c r="C161" i="18"/>
  <c r="C162" i="18"/>
  <c r="C163" i="18"/>
  <c r="C164" i="18"/>
  <c r="C165" i="18"/>
  <c r="C166" i="18"/>
  <c r="C167" i="18"/>
  <c r="C168" i="18"/>
  <c r="C169" i="18"/>
  <c r="C170" i="18"/>
  <c r="C171" i="18"/>
  <c r="C172" i="18"/>
  <c r="C173" i="18"/>
  <c r="C174" i="18"/>
  <c r="C175" i="18"/>
  <c r="C176" i="18"/>
  <c r="C177" i="18"/>
  <c r="C178" i="18"/>
  <c r="C179" i="18"/>
  <c r="C180" i="18"/>
  <c r="C181" i="18"/>
  <c r="C182" i="18"/>
  <c r="C183" i="18"/>
  <c r="C184" i="18"/>
  <c r="C185" i="18"/>
  <c r="C186" i="18"/>
  <c r="C187" i="18"/>
  <c r="C188" i="18"/>
  <c r="C189" i="18"/>
  <c r="C190" i="18"/>
  <c r="C191" i="18"/>
  <c r="C192" i="18"/>
  <c r="C193" i="18"/>
  <c r="C194" i="18"/>
  <c r="C195" i="18"/>
  <c r="C196" i="18"/>
  <c r="C197" i="18"/>
  <c r="C198" i="18"/>
  <c r="C199" i="18"/>
  <c r="C200" i="18"/>
  <c r="C201" i="18"/>
  <c r="C202" i="18"/>
  <c r="C203" i="18"/>
  <c r="C204" i="18"/>
  <c r="C205" i="18"/>
  <c r="C206" i="18"/>
  <c r="C207" i="18"/>
  <c r="C208" i="18"/>
  <c r="C209" i="18"/>
  <c r="C210" i="18"/>
  <c r="C211" i="18"/>
  <c r="C212" i="18"/>
  <c r="C213" i="18"/>
  <c r="C214" i="18"/>
  <c r="C215" i="18"/>
  <c r="C216" i="18"/>
  <c r="C217" i="18"/>
  <c r="C218" i="18"/>
  <c r="C219" i="18"/>
  <c r="C220" i="18"/>
  <c r="C221" i="18"/>
  <c r="C222" i="18"/>
  <c r="C223" i="18"/>
  <c r="C224" i="18"/>
  <c r="C225" i="18"/>
  <c r="C226" i="18"/>
  <c r="C227" i="18"/>
  <c r="C228" i="18"/>
  <c r="C229" i="18"/>
  <c r="C2" i="18"/>
  <c r="X229" i="18"/>
  <c r="V229" i="18"/>
  <c r="W229" i="18" s="1"/>
  <c r="U229" i="18"/>
  <c r="S229" i="18"/>
  <c r="T229" i="18" s="1"/>
  <c r="P229" i="18"/>
  <c r="E229" i="18"/>
  <c r="G229" i="18" s="1"/>
  <c r="B229" i="18"/>
  <c r="F229" i="18" s="1"/>
  <c r="X228" i="18"/>
  <c r="V228" i="18"/>
  <c r="W228" i="18" s="1"/>
  <c r="U228" i="18"/>
  <c r="S228" i="18"/>
  <c r="T228" i="18" s="1"/>
  <c r="P228" i="18"/>
  <c r="E228" i="18"/>
  <c r="B228" i="18"/>
  <c r="F228" i="18" s="1"/>
  <c r="X227" i="18"/>
  <c r="V227" i="18"/>
  <c r="W227" i="18" s="1"/>
  <c r="U227" i="18"/>
  <c r="S227" i="18"/>
  <c r="T227" i="18" s="1"/>
  <c r="P227" i="18"/>
  <c r="E227" i="18"/>
  <c r="G227" i="18" s="1"/>
  <c r="B227" i="18"/>
  <c r="F227" i="18" s="1"/>
  <c r="X226" i="18"/>
  <c r="V226" i="18"/>
  <c r="W226" i="18" s="1"/>
  <c r="U226" i="18"/>
  <c r="S226" i="18"/>
  <c r="T226" i="18" s="1"/>
  <c r="P226" i="18"/>
  <c r="E226" i="18"/>
  <c r="B226" i="18"/>
  <c r="F226" i="18" s="1"/>
  <c r="X225" i="18"/>
  <c r="V225" i="18"/>
  <c r="W225" i="18" s="1"/>
  <c r="U225" i="18"/>
  <c r="S225" i="18"/>
  <c r="T225" i="18" s="1"/>
  <c r="P225" i="18"/>
  <c r="E225" i="18"/>
  <c r="G225" i="18" s="1"/>
  <c r="B225" i="18"/>
  <c r="F225" i="18" s="1"/>
  <c r="X224" i="18"/>
  <c r="V224" i="18"/>
  <c r="W224" i="18" s="1"/>
  <c r="U224" i="18"/>
  <c r="S224" i="18"/>
  <c r="T224" i="18" s="1"/>
  <c r="P224" i="18"/>
  <c r="E224" i="18"/>
  <c r="G224" i="18" s="1"/>
  <c r="B224" i="18"/>
  <c r="F224" i="18" s="1"/>
  <c r="X223" i="18"/>
  <c r="V223" i="18"/>
  <c r="W223" i="18" s="1"/>
  <c r="U223" i="18"/>
  <c r="S223" i="18"/>
  <c r="T223" i="18" s="1"/>
  <c r="P223" i="18"/>
  <c r="E223" i="18"/>
  <c r="G223" i="18" s="1"/>
  <c r="B223" i="18"/>
  <c r="F223" i="18" s="1"/>
  <c r="X222" i="18"/>
  <c r="V222" i="18"/>
  <c r="W222" i="18" s="1"/>
  <c r="U222" i="18"/>
  <c r="S222" i="18"/>
  <c r="T222" i="18" s="1"/>
  <c r="P222" i="18"/>
  <c r="E222" i="18"/>
  <c r="G222" i="18" s="1"/>
  <c r="B222" i="18"/>
  <c r="F222" i="18" s="1"/>
  <c r="V221" i="18"/>
  <c r="U221" i="18"/>
  <c r="V220" i="18"/>
  <c r="U220" i="18"/>
  <c r="V219" i="18"/>
  <c r="U219" i="18"/>
  <c r="V218" i="18"/>
  <c r="U218" i="18"/>
  <c r="V217" i="18"/>
  <c r="U217" i="18"/>
  <c r="V216" i="18"/>
  <c r="U216" i="18"/>
  <c r="V215" i="18"/>
  <c r="U215" i="18"/>
  <c r="V214" i="18"/>
  <c r="U214" i="18"/>
  <c r="V213" i="18"/>
  <c r="U213" i="18"/>
  <c r="V212" i="18"/>
  <c r="U212" i="18"/>
  <c r="V211" i="18"/>
  <c r="U211" i="18"/>
  <c r="V210" i="18"/>
  <c r="U210" i="18"/>
  <c r="V209" i="18"/>
  <c r="U209" i="18"/>
  <c r="V208" i="18"/>
  <c r="U208" i="18"/>
  <c r="V207" i="18"/>
  <c r="U207" i="18"/>
  <c r="V206" i="18"/>
  <c r="U206" i="18"/>
  <c r="V205" i="18"/>
  <c r="U205" i="18"/>
  <c r="V204" i="18"/>
  <c r="U204" i="18"/>
  <c r="V203" i="18"/>
  <c r="U203" i="18"/>
  <c r="V202" i="18"/>
  <c r="U202" i="18"/>
  <c r="V201" i="18"/>
  <c r="U201" i="18"/>
  <c r="V200" i="18"/>
  <c r="U200" i="18"/>
  <c r="V199" i="18"/>
  <c r="U199" i="18"/>
  <c r="V198" i="18"/>
  <c r="U198" i="18"/>
  <c r="V197" i="18"/>
  <c r="U197" i="18"/>
  <c r="V196" i="18"/>
  <c r="U196" i="18"/>
  <c r="V195" i="18"/>
  <c r="U195" i="18"/>
  <c r="V194" i="18"/>
  <c r="U194" i="18"/>
  <c r="V193" i="18"/>
  <c r="U193" i="18"/>
  <c r="V192" i="18"/>
  <c r="U192" i="18"/>
  <c r="V191" i="18"/>
  <c r="U191" i="18"/>
  <c r="V190" i="18"/>
  <c r="U190" i="18"/>
  <c r="V189" i="18"/>
  <c r="U189" i="18"/>
  <c r="V188" i="18"/>
  <c r="U188" i="18"/>
  <c r="V187" i="18"/>
  <c r="U187" i="18"/>
  <c r="V186" i="18"/>
  <c r="U186" i="18"/>
  <c r="V185" i="18"/>
  <c r="U185" i="18"/>
  <c r="V184" i="18"/>
  <c r="U184" i="18"/>
  <c r="V183" i="18"/>
  <c r="U183" i="18"/>
  <c r="V182" i="18"/>
  <c r="U182" i="18"/>
  <c r="V181" i="18"/>
  <c r="U181" i="18"/>
  <c r="V180" i="18"/>
  <c r="U180" i="18"/>
  <c r="V179" i="18"/>
  <c r="U179" i="18"/>
  <c r="V178" i="18"/>
  <c r="U178" i="18"/>
  <c r="V177" i="18"/>
  <c r="U177" i="18"/>
  <c r="V176" i="18"/>
  <c r="U176" i="18"/>
  <c r="V175" i="18"/>
  <c r="U175" i="18"/>
  <c r="V174" i="18"/>
  <c r="U174" i="18"/>
  <c r="V173" i="18"/>
  <c r="U173" i="18"/>
  <c r="V172" i="18"/>
  <c r="U172" i="18"/>
  <c r="V171" i="18"/>
  <c r="U171" i="18"/>
  <c r="V170" i="18"/>
  <c r="U170" i="18"/>
  <c r="V169" i="18"/>
  <c r="U169" i="18"/>
  <c r="V168" i="18"/>
  <c r="U168" i="18"/>
  <c r="V167" i="18"/>
  <c r="U167" i="18"/>
  <c r="V166" i="18"/>
  <c r="U166" i="18"/>
  <c r="V165" i="18"/>
  <c r="U165" i="18"/>
  <c r="V164" i="18"/>
  <c r="U164" i="18"/>
  <c r="V163" i="18"/>
  <c r="U163" i="18"/>
  <c r="V162" i="18"/>
  <c r="U162" i="18"/>
  <c r="V161" i="18"/>
  <c r="U161" i="18"/>
  <c r="V160" i="18"/>
  <c r="U160" i="18"/>
  <c r="V159" i="18"/>
  <c r="U159" i="18"/>
  <c r="V158" i="18"/>
  <c r="U158" i="18"/>
  <c r="V157" i="18"/>
  <c r="U157" i="18"/>
  <c r="V156" i="18"/>
  <c r="U156" i="18"/>
  <c r="V155" i="18"/>
  <c r="U155" i="18"/>
  <c r="V154" i="18"/>
  <c r="U154" i="18"/>
  <c r="V153" i="18"/>
  <c r="U153" i="18"/>
  <c r="V152" i="18"/>
  <c r="U152" i="18"/>
  <c r="V151" i="18"/>
  <c r="U151" i="18"/>
  <c r="V150" i="18"/>
  <c r="U150" i="18"/>
  <c r="V149" i="18"/>
  <c r="U149" i="18"/>
  <c r="V148" i="18"/>
  <c r="U148" i="18"/>
  <c r="V147" i="18"/>
  <c r="U147" i="18"/>
  <c r="V146" i="18"/>
  <c r="U146" i="18"/>
  <c r="V145" i="18"/>
  <c r="U145" i="18"/>
  <c r="V144" i="18"/>
  <c r="U144" i="18"/>
  <c r="V143" i="18"/>
  <c r="U143" i="18"/>
  <c r="V142" i="18"/>
  <c r="U142" i="18"/>
  <c r="V141" i="18"/>
  <c r="U141" i="18"/>
  <c r="V140" i="18"/>
  <c r="U140" i="18"/>
  <c r="V139" i="18"/>
  <c r="U139" i="18"/>
  <c r="V138" i="18"/>
  <c r="U138" i="18"/>
  <c r="V137" i="18"/>
  <c r="U137" i="18"/>
  <c r="V136" i="18"/>
  <c r="U136" i="18"/>
  <c r="V135" i="18"/>
  <c r="U135" i="18"/>
  <c r="V134" i="18"/>
  <c r="U134" i="18"/>
  <c r="V133" i="18"/>
  <c r="U133" i="18"/>
  <c r="V132" i="18"/>
  <c r="U132" i="18"/>
  <c r="V131" i="18"/>
  <c r="U131" i="18"/>
  <c r="V130" i="18"/>
  <c r="U130" i="18"/>
  <c r="V129" i="18"/>
  <c r="U129" i="18"/>
  <c r="V128" i="18"/>
  <c r="U128" i="18"/>
  <c r="V127" i="18"/>
  <c r="U127" i="18"/>
  <c r="V126" i="18"/>
  <c r="U126" i="18"/>
  <c r="V125" i="18"/>
  <c r="U125" i="18"/>
  <c r="V124" i="18"/>
  <c r="U124" i="18"/>
  <c r="V123" i="18"/>
  <c r="U123" i="18"/>
  <c r="V122" i="18"/>
  <c r="U122" i="18"/>
  <c r="V121" i="18"/>
  <c r="U121" i="18"/>
  <c r="V120" i="18"/>
  <c r="U120" i="18"/>
  <c r="V119" i="18"/>
  <c r="U119" i="18"/>
  <c r="V118" i="18"/>
  <c r="U118" i="18"/>
  <c r="V117" i="18"/>
  <c r="U117" i="18"/>
  <c r="V116" i="18"/>
  <c r="U116" i="18"/>
  <c r="V115" i="18"/>
  <c r="U115" i="18"/>
  <c r="V114" i="18"/>
  <c r="U114" i="18"/>
  <c r="V113" i="18"/>
  <c r="U113" i="18"/>
  <c r="V112" i="18"/>
  <c r="U112" i="18"/>
  <c r="V111" i="18"/>
  <c r="U111" i="18"/>
  <c r="V110" i="18"/>
  <c r="U110" i="18"/>
  <c r="V109" i="18"/>
  <c r="U109" i="18"/>
  <c r="V108" i="18"/>
  <c r="U108" i="18"/>
  <c r="V107" i="18"/>
  <c r="U107" i="18"/>
  <c r="V106" i="18"/>
  <c r="U106" i="18"/>
  <c r="V105" i="18"/>
  <c r="U105" i="18"/>
  <c r="V104" i="18"/>
  <c r="U104" i="18"/>
  <c r="V103" i="18"/>
  <c r="U103" i="18"/>
  <c r="V102" i="18"/>
  <c r="U102" i="18"/>
  <c r="V101" i="18"/>
  <c r="U101" i="18"/>
  <c r="V100" i="18"/>
  <c r="U100" i="18"/>
  <c r="V99" i="18"/>
  <c r="U99" i="18"/>
  <c r="V98" i="18"/>
  <c r="U98" i="18"/>
  <c r="V97" i="18"/>
  <c r="U97" i="18"/>
  <c r="V96" i="18"/>
  <c r="U96" i="18"/>
  <c r="V95" i="18"/>
  <c r="U95" i="18"/>
  <c r="V94" i="18"/>
  <c r="U94" i="18"/>
  <c r="V93" i="18"/>
  <c r="U93" i="18"/>
  <c r="V92" i="18"/>
  <c r="U92" i="18"/>
  <c r="V91" i="18"/>
  <c r="U91" i="18"/>
  <c r="V90" i="18"/>
  <c r="U90" i="18"/>
  <c r="V89" i="18"/>
  <c r="U89" i="18"/>
  <c r="V88" i="18"/>
  <c r="U88" i="18"/>
  <c r="V87" i="18"/>
  <c r="U87" i="18"/>
  <c r="V86" i="18"/>
  <c r="U86" i="18"/>
  <c r="V85" i="18"/>
  <c r="U85" i="18"/>
  <c r="V84" i="18"/>
  <c r="U84" i="18"/>
  <c r="V83" i="18"/>
  <c r="U83" i="18"/>
  <c r="V82" i="18"/>
  <c r="U82" i="18"/>
  <c r="V81" i="18"/>
  <c r="U81" i="18"/>
  <c r="V80" i="18"/>
  <c r="U80" i="18"/>
  <c r="V79" i="18"/>
  <c r="U79" i="18"/>
  <c r="V78" i="18"/>
  <c r="U78" i="18"/>
  <c r="V77" i="18"/>
  <c r="U77" i="18"/>
  <c r="V76" i="18"/>
  <c r="U76" i="18"/>
  <c r="V75" i="18"/>
  <c r="U75" i="18"/>
  <c r="V74" i="18"/>
  <c r="U74" i="18"/>
  <c r="V73" i="18"/>
  <c r="U73" i="18"/>
  <c r="V72" i="18"/>
  <c r="U72" i="18"/>
  <c r="V71" i="18"/>
  <c r="U71" i="18"/>
  <c r="V70" i="18"/>
  <c r="U70" i="18"/>
  <c r="V69" i="18"/>
  <c r="U69" i="18"/>
  <c r="V68" i="18"/>
  <c r="U68" i="18"/>
  <c r="V67" i="18"/>
  <c r="U67" i="18"/>
  <c r="V66" i="18"/>
  <c r="U66" i="18"/>
  <c r="V65" i="18"/>
  <c r="U65" i="18"/>
  <c r="V64" i="18"/>
  <c r="U64" i="18"/>
  <c r="V63" i="18"/>
  <c r="U63" i="18"/>
  <c r="V62" i="18"/>
  <c r="U62" i="18"/>
  <c r="V61" i="18"/>
  <c r="U61" i="18"/>
  <c r="V60" i="18"/>
  <c r="U60" i="18"/>
  <c r="V59" i="18"/>
  <c r="U59" i="18"/>
  <c r="V58" i="18"/>
  <c r="U58" i="18"/>
  <c r="V57" i="18"/>
  <c r="U57" i="18"/>
  <c r="V56" i="18"/>
  <c r="U56" i="18"/>
  <c r="V55" i="18"/>
  <c r="U55" i="18"/>
  <c r="V54" i="18"/>
  <c r="U54" i="18"/>
  <c r="V53" i="18"/>
  <c r="U53" i="18"/>
  <c r="V52" i="18"/>
  <c r="U52" i="18"/>
  <c r="V51" i="18"/>
  <c r="U51" i="18"/>
  <c r="V50" i="18"/>
  <c r="U50" i="18"/>
  <c r="V49" i="18"/>
  <c r="U49" i="18"/>
  <c r="V48" i="18"/>
  <c r="U48" i="18"/>
  <c r="V47" i="18"/>
  <c r="U47" i="18"/>
  <c r="V46" i="18"/>
  <c r="U46" i="18"/>
  <c r="V45" i="18"/>
  <c r="U45" i="18"/>
  <c r="V44" i="18"/>
  <c r="U44" i="18"/>
  <c r="V43" i="18"/>
  <c r="U43" i="18"/>
  <c r="V42" i="18"/>
  <c r="U42" i="18"/>
  <c r="V41" i="18"/>
  <c r="U41" i="18"/>
  <c r="V40" i="18"/>
  <c r="U40" i="18"/>
  <c r="V39" i="18"/>
  <c r="U39" i="18"/>
  <c r="V38" i="18"/>
  <c r="U38" i="18"/>
  <c r="V37" i="18"/>
  <c r="U37" i="18"/>
  <c r="V36" i="18"/>
  <c r="U36" i="18"/>
  <c r="V35" i="18"/>
  <c r="U35" i="18"/>
  <c r="V34" i="18"/>
  <c r="U34" i="18"/>
  <c r="V33" i="18"/>
  <c r="U33" i="18"/>
  <c r="V32" i="18"/>
  <c r="U32" i="18"/>
  <c r="V31" i="18"/>
  <c r="U31" i="18"/>
  <c r="V30" i="18"/>
  <c r="U30" i="18"/>
  <c r="V29" i="18"/>
  <c r="U29" i="18"/>
  <c r="V28" i="18"/>
  <c r="U28" i="18"/>
  <c r="V27" i="18"/>
  <c r="U27" i="18"/>
  <c r="V26" i="18"/>
  <c r="U26" i="18"/>
  <c r="V25" i="18"/>
  <c r="U25" i="18"/>
  <c r="V24" i="18"/>
  <c r="U24" i="18"/>
  <c r="V23" i="18"/>
  <c r="U23" i="18"/>
  <c r="V22" i="18"/>
  <c r="U22" i="18"/>
  <c r="V21" i="18"/>
  <c r="U21" i="18"/>
  <c r="V20" i="18"/>
  <c r="U20" i="18"/>
  <c r="V19" i="18"/>
  <c r="U19" i="18"/>
  <c r="V18" i="18"/>
  <c r="U18" i="18"/>
  <c r="V17" i="18"/>
  <c r="U17" i="18"/>
  <c r="V16" i="18"/>
  <c r="U16" i="18"/>
  <c r="V15" i="18"/>
  <c r="U15" i="18"/>
  <c r="V14" i="18"/>
  <c r="U14" i="18"/>
  <c r="V13" i="18"/>
  <c r="U13" i="18"/>
  <c r="V12" i="18"/>
  <c r="U12" i="18"/>
  <c r="V11" i="18"/>
  <c r="U11" i="18"/>
  <c r="V10" i="18"/>
  <c r="U10" i="18"/>
  <c r="V9" i="18"/>
  <c r="U9" i="18"/>
  <c r="V8" i="18"/>
  <c r="U8" i="18"/>
  <c r="V7" i="18"/>
  <c r="U7" i="18"/>
  <c r="V6" i="18"/>
  <c r="U6" i="18"/>
  <c r="V5" i="18"/>
  <c r="U5" i="18"/>
  <c r="V4" i="18"/>
  <c r="U4" i="18"/>
  <c r="V3" i="18"/>
  <c r="U3" i="18"/>
  <c r="V2" i="18"/>
  <c r="U2" i="18"/>
  <c r="Q195" i="18"/>
  <c r="O195" i="18"/>
  <c r="Q194" i="18"/>
  <c r="O194" i="18"/>
  <c r="Q193" i="18"/>
  <c r="O193" i="18"/>
  <c r="Q192" i="18"/>
  <c r="O192" i="18"/>
  <c r="Q191" i="18"/>
  <c r="O191" i="18"/>
  <c r="Q190" i="18"/>
  <c r="O190" i="18"/>
  <c r="Q189" i="18"/>
  <c r="O189" i="18"/>
  <c r="Q188" i="18"/>
  <c r="O188" i="18"/>
  <c r="Q187" i="18"/>
  <c r="O187" i="18"/>
  <c r="Q186" i="18"/>
  <c r="O186" i="18"/>
  <c r="Q185" i="18"/>
  <c r="O185" i="18"/>
  <c r="Q184" i="18"/>
  <c r="O184" i="18"/>
  <c r="Q183" i="18"/>
  <c r="O183" i="18"/>
  <c r="Q182" i="18"/>
  <c r="O182" i="18"/>
  <c r="Q181" i="18"/>
  <c r="O181" i="18"/>
  <c r="Q180" i="18"/>
  <c r="O180" i="18"/>
  <c r="Q179" i="18"/>
  <c r="O179" i="18"/>
  <c r="Q178" i="18"/>
  <c r="O178" i="18"/>
  <c r="Q177" i="18"/>
  <c r="O177" i="18"/>
  <c r="Q176" i="18"/>
  <c r="O176" i="18"/>
  <c r="Q175" i="18"/>
  <c r="O175" i="18"/>
  <c r="Q174" i="18"/>
  <c r="O174" i="18"/>
  <c r="Q173" i="18"/>
  <c r="O173" i="18"/>
  <c r="Q172" i="18"/>
  <c r="O172" i="18"/>
  <c r="Q171" i="18"/>
  <c r="O171" i="18"/>
  <c r="Q170" i="18"/>
  <c r="O170" i="18"/>
  <c r="Q169" i="18"/>
  <c r="O169" i="18"/>
  <c r="Q168" i="18"/>
  <c r="O168" i="18"/>
  <c r="Q167" i="18"/>
  <c r="O167" i="18"/>
  <c r="Q166" i="18"/>
  <c r="O166" i="18"/>
  <c r="Q165" i="18"/>
  <c r="O165" i="18"/>
  <c r="Q164" i="18"/>
  <c r="O164" i="18"/>
  <c r="Q163" i="18"/>
  <c r="O163" i="18"/>
  <c r="Q162" i="18"/>
  <c r="O162" i="18"/>
  <c r="Q161" i="18"/>
  <c r="O161" i="18"/>
  <c r="Q160" i="18"/>
  <c r="O160" i="18"/>
  <c r="Q159" i="18"/>
  <c r="O159" i="18"/>
  <c r="Q158" i="18"/>
  <c r="O158" i="18"/>
  <c r="Q157" i="18"/>
  <c r="O157" i="18"/>
  <c r="Q156" i="18"/>
  <c r="O156" i="18"/>
  <c r="Q155" i="18"/>
  <c r="O155" i="18"/>
  <c r="Q154" i="18"/>
  <c r="O154" i="18"/>
  <c r="Q153" i="18"/>
  <c r="O153" i="18"/>
  <c r="Q152" i="18"/>
  <c r="O152" i="18"/>
  <c r="Q151" i="18"/>
  <c r="O151" i="18"/>
  <c r="Q150" i="18"/>
  <c r="O150" i="18"/>
  <c r="Q149" i="18"/>
  <c r="O149" i="18"/>
  <c r="Q148" i="18"/>
  <c r="O148" i="18"/>
  <c r="Q147" i="18"/>
  <c r="O147" i="18"/>
  <c r="Q146" i="18"/>
  <c r="O146" i="18"/>
  <c r="Q145" i="18"/>
  <c r="O145" i="18"/>
  <c r="Q144" i="18"/>
  <c r="O144" i="18"/>
  <c r="Q143" i="18"/>
  <c r="O143" i="18"/>
  <c r="Q142" i="18"/>
  <c r="O142" i="18"/>
  <c r="Q141" i="18"/>
  <c r="O141" i="18"/>
  <c r="Q140" i="18"/>
  <c r="O140" i="18"/>
  <c r="Q139" i="18"/>
  <c r="O139" i="18"/>
  <c r="Q138" i="18"/>
  <c r="O138" i="18"/>
  <c r="Q137" i="18"/>
  <c r="O137" i="18"/>
  <c r="Q136" i="18"/>
  <c r="O136" i="18"/>
  <c r="Q135" i="18"/>
  <c r="O135" i="18"/>
  <c r="Q134" i="18"/>
  <c r="O134" i="18"/>
  <c r="Q133" i="18"/>
  <c r="O133" i="18"/>
  <c r="Q132" i="18"/>
  <c r="O132" i="18"/>
  <c r="Q131" i="18"/>
  <c r="O131" i="18"/>
  <c r="Q130" i="18"/>
  <c r="O130" i="18"/>
  <c r="Q129" i="18"/>
  <c r="O129" i="18"/>
  <c r="Q128" i="18"/>
  <c r="O128" i="18"/>
  <c r="Q127" i="18"/>
  <c r="O127" i="18"/>
  <c r="Q126" i="18"/>
  <c r="O126" i="18"/>
  <c r="Q125" i="18"/>
  <c r="O125" i="18"/>
  <c r="Q124" i="18"/>
  <c r="O124" i="18"/>
  <c r="Q123" i="18"/>
  <c r="O123" i="18"/>
  <c r="Q122" i="18"/>
  <c r="O122" i="18"/>
  <c r="Q121" i="18"/>
  <c r="O121" i="18"/>
  <c r="Q120" i="18"/>
  <c r="O120" i="18"/>
  <c r="Q119" i="18"/>
  <c r="O119" i="18"/>
  <c r="Q118" i="18"/>
  <c r="O118" i="18"/>
  <c r="Q117" i="18"/>
  <c r="O117" i="18"/>
  <c r="Q116" i="18"/>
  <c r="O116" i="18"/>
  <c r="Q115" i="18"/>
  <c r="O115" i="18"/>
  <c r="Q114" i="18"/>
  <c r="O114" i="18"/>
  <c r="Q113" i="18"/>
  <c r="O113" i="18"/>
  <c r="Q112" i="18"/>
  <c r="O112" i="18"/>
  <c r="Q111" i="18"/>
  <c r="O111" i="18"/>
  <c r="Q110" i="18"/>
  <c r="O110" i="18"/>
  <c r="Q109" i="18"/>
  <c r="O109" i="18"/>
  <c r="Q108" i="18"/>
  <c r="O108" i="18"/>
  <c r="Q107" i="18"/>
  <c r="O107" i="18"/>
  <c r="Q106" i="18"/>
  <c r="O106" i="18"/>
  <c r="Q105" i="18"/>
  <c r="O105" i="18"/>
  <c r="Q104" i="18"/>
  <c r="O104" i="18"/>
  <c r="Q103" i="18"/>
  <c r="O103" i="18"/>
  <c r="Q102" i="18"/>
  <c r="O102" i="18"/>
  <c r="Q101" i="18"/>
  <c r="O101" i="18"/>
  <c r="Q100" i="18"/>
  <c r="O100" i="18"/>
  <c r="Q99" i="18"/>
  <c r="O99" i="18"/>
  <c r="Q98" i="18"/>
  <c r="O98" i="18"/>
  <c r="Q97" i="18"/>
  <c r="O97" i="18"/>
  <c r="Q96" i="18"/>
  <c r="O96" i="18"/>
  <c r="Q95" i="18"/>
  <c r="O95" i="18"/>
  <c r="Q94" i="18"/>
  <c r="O94" i="18"/>
  <c r="Q93" i="18"/>
  <c r="O93" i="18"/>
  <c r="Q92" i="18"/>
  <c r="O92" i="18"/>
  <c r="Q91" i="18"/>
  <c r="O91" i="18"/>
  <c r="Q90" i="18"/>
  <c r="O90" i="18"/>
  <c r="Q89" i="18"/>
  <c r="O89" i="18"/>
  <c r="Q88" i="18"/>
  <c r="O88" i="18"/>
  <c r="Q87" i="18"/>
  <c r="O87" i="18"/>
  <c r="Q86" i="18"/>
  <c r="O86" i="18"/>
  <c r="Q85" i="18"/>
  <c r="O85" i="18"/>
  <c r="Q84" i="18"/>
  <c r="O84" i="18"/>
  <c r="Q83" i="18"/>
  <c r="O83" i="18"/>
  <c r="Q82" i="18"/>
  <c r="O82" i="18"/>
  <c r="Q81" i="18"/>
  <c r="O81" i="18"/>
  <c r="Q80" i="18"/>
  <c r="O80" i="18"/>
  <c r="Q79" i="18"/>
  <c r="O79" i="18"/>
  <c r="Q78" i="18"/>
  <c r="O78" i="18"/>
  <c r="Q77" i="18"/>
  <c r="O77" i="18"/>
  <c r="Q76" i="18"/>
  <c r="O76" i="18"/>
  <c r="Q75" i="18"/>
  <c r="O75" i="18"/>
  <c r="Q74" i="18"/>
  <c r="O74" i="18"/>
  <c r="Q73" i="18"/>
  <c r="O73" i="18"/>
  <c r="Q72" i="18"/>
  <c r="O72" i="18"/>
  <c r="Q71" i="18"/>
  <c r="O71" i="18"/>
  <c r="Q70" i="18"/>
  <c r="O70" i="18"/>
  <c r="Q69" i="18"/>
  <c r="O69" i="18"/>
  <c r="Q68" i="18"/>
  <c r="O68" i="18"/>
  <c r="Q67" i="18"/>
  <c r="O67" i="18"/>
  <c r="Q66" i="18"/>
  <c r="O66" i="18"/>
  <c r="Q65" i="18"/>
  <c r="O65" i="18"/>
  <c r="Q64" i="18"/>
  <c r="O64" i="18"/>
  <c r="Q63" i="18"/>
  <c r="O63" i="18"/>
  <c r="Q62" i="18"/>
  <c r="O62" i="18"/>
  <c r="Q61" i="18"/>
  <c r="O61" i="18"/>
  <c r="Q60" i="18"/>
  <c r="O60" i="18"/>
  <c r="Q59" i="18"/>
  <c r="O59" i="18"/>
  <c r="Q58" i="18"/>
  <c r="O58" i="18"/>
  <c r="Q57" i="18"/>
  <c r="O57" i="18"/>
  <c r="Q56" i="18"/>
  <c r="O56" i="18"/>
  <c r="Q55" i="18"/>
  <c r="O55" i="18"/>
  <c r="Q54" i="18"/>
  <c r="O54" i="18"/>
  <c r="Q53" i="18"/>
  <c r="O53" i="18"/>
  <c r="Q52" i="18"/>
  <c r="O52" i="18"/>
  <c r="Q51" i="18"/>
  <c r="O51" i="18"/>
  <c r="Q50" i="18"/>
  <c r="O50" i="18"/>
  <c r="Q49" i="18"/>
  <c r="O49" i="18"/>
  <c r="Q48" i="18"/>
  <c r="O48" i="18"/>
  <c r="Q47" i="18"/>
  <c r="O47" i="18"/>
  <c r="Q46" i="18"/>
  <c r="O46" i="18"/>
  <c r="Q45" i="18"/>
  <c r="O45" i="18"/>
  <c r="Q44" i="18"/>
  <c r="O44" i="18"/>
  <c r="Q43" i="18"/>
  <c r="O43" i="18"/>
  <c r="Q42" i="18"/>
  <c r="O42" i="18"/>
  <c r="Q41" i="18"/>
  <c r="O41" i="18"/>
  <c r="Q40" i="18"/>
  <c r="O40" i="18"/>
  <c r="Q39" i="18"/>
  <c r="O39" i="18"/>
  <c r="Q38" i="18"/>
  <c r="O38" i="18"/>
  <c r="Q37" i="18"/>
  <c r="O37" i="18"/>
  <c r="Q36" i="18"/>
  <c r="O36" i="18"/>
  <c r="Q35" i="18"/>
  <c r="O35" i="18"/>
  <c r="Q34" i="18"/>
  <c r="O34" i="18"/>
  <c r="Q33" i="18"/>
  <c r="O33" i="18"/>
  <c r="Q32" i="18"/>
  <c r="O32" i="18"/>
  <c r="Q31" i="18"/>
  <c r="O31" i="18"/>
  <c r="Q30" i="18"/>
  <c r="O30" i="18"/>
  <c r="Q29" i="18"/>
  <c r="O29" i="18"/>
  <c r="Q28" i="18"/>
  <c r="O28" i="18"/>
  <c r="Q27" i="18"/>
  <c r="O27" i="18"/>
  <c r="Q26" i="18"/>
  <c r="O26" i="18"/>
  <c r="Q25" i="18"/>
  <c r="O25" i="18"/>
  <c r="Q24" i="18"/>
  <c r="O24" i="18"/>
  <c r="Q23" i="18"/>
  <c r="O23" i="18"/>
  <c r="Q22" i="18"/>
  <c r="O22" i="18"/>
  <c r="Q21" i="18"/>
  <c r="O21" i="18"/>
  <c r="Q20" i="18"/>
  <c r="O20" i="18"/>
  <c r="Q19" i="18"/>
  <c r="O19" i="18"/>
  <c r="Q18" i="18"/>
  <c r="O18" i="18"/>
  <c r="Q17" i="18"/>
  <c r="O17" i="18"/>
  <c r="Q16" i="18"/>
  <c r="O16" i="18"/>
  <c r="Q15" i="18"/>
  <c r="O15" i="18"/>
  <c r="Q14" i="18"/>
  <c r="O14" i="18"/>
  <c r="Q13" i="18"/>
  <c r="O13" i="18"/>
  <c r="Q12" i="18"/>
  <c r="O12" i="18"/>
  <c r="Q11" i="18"/>
  <c r="O11" i="18"/>
  <c r="Q10" i="18"/>
  <c r="O10" i="18"/>
  <c r="Q9" i="18"/>
  <c r="O9" i="18"/>
  <c r="Q8" i="18"/>
  <c r="O8" i="18"/>
  <c r="Q7" i="18"/>
  <c r="O7" i="18"/>
  <c r="Q6" i="18"/>
  <c r="O6" i="18"/>
  <c r="Q5" i="18"/>
  <c r="O5" i="18"/>
  <c r="Q4" i="18"/>
  <c r="O4" i="18"/>
  <c r="Q3" i="18"/>
  <c r="O3" i="18"/>
  <c r="Q2" i="18"/>
  <c r="O2" i="18"/>
  <c r="I195" i="18"/>
  <c r="J195" i="18" s="1"/>
  <c r="I194" i="18"/>
  <c r="J194" i="18" s="1"/>
  <c r="I193" i="18"/>
  <c r="J193" i="18" s="1"/>
  <c r="I192" i="18"/>
  <c r="J192" i="18" s="1"/>
  <c r="I191" i="18"/>
  <c r="J191" i="18" s="1"/>
  <c r="I190" i="18"/>
  <c r="J190" i="18" s="1"/>
  <c r="I189" i="18"/>
  <c r="J189" i="18" s="1"/>
  <c r="I188" i="18"/>
  <c r="J188" i="18" s="1"/>
  <c r="I187" i="18"/>
  <c r="J187" i="18" s="1"/>
  <c r="I186" i="18"/>
  <c r="J186" i="18" s="1"/>
  <c r="I185" i="18"/>
  <c r="J185" i="18" s="1"/>
  <c r="I184" i="18"/>
  <c r="J184" i="18" s="1"/>
  <c r="I183" i="18"/>
  <c r="J183" i="18" s="1"/>
  <c r="I182" i="18"/>
  <c r="J182" i="18" s="1"/>
  <c r="I181" i="18"/>
  <c r="J181" i="18" s="1"/>
  <c r="I180" i="18"/>
  <c r="J180" i="18" s="1"/>
  <c r="I179" i="18"/>
  <c r="J179" i="18" s="1"/>
  <c r="I178" i="18"/>
  <c r="J178" i="18" s="1"/>
  <c r="I177" i="18"/>
  <c r="J177" i="18" s="1"/>
  <c r="I176" i="18"/>
  <c r="J176" i="18" s="1"/>
  <c r="I175" i="18"/>
  <c r="J175" i="18" s="1"/>
  <c r="I174" i="18"/>
  <c r="J174" i="18" s="1"/>
  <c r="I173" i="18"/>
  <c r="J173" i="18" s="1"/>
  <c r="I172" i="18"/>
  <c r="J172" i="18" s="1"/>
  <c r="I171" i="18"/>
  <c r="J171" i="18" s="1"/>
  <c r="I170" i="18"/>
  <c r="J170" i="18" s="1"/>
  <c r="I169" i="18"/>
  <c r="J169" i="18" s="1"/>
  <c r="I168" i="18"/>
  <c r="J168" i="18" s="1"/>
  <c r="I167" i="18"/>
  <c r="J167" i="18" s="1"/>
  <c r="I166" i="18"/>
  <c r="J166" i="18" s="1"/>
  <c r="I165" i="18"/>
  <c r="J165" i="18" s="1"/>
  <c r="I164" i="18"/>
  <c r="J164" i="18" s="1"/>
  <c r="I163" i="18"/>
  <c r="J163" i="18" s="1"/>
  <c r="I162" i="18"/>
  <c r="J162" i="18" s="1"/>
  <c r="I161" i="18"/>
  <c r="J161" i="18" s="1"/>
  <c r="I160" i="18"/>
  <c r="J160" i="18" s="1"/>
  <c r="I159" i="18"/>
  <c r="J159" i="18" s="1"/>
  <c r="I158" i="18"/>
  <c r="J158" i="18" s="1"/>
  <c r="I157" i="18"/>
  <c r="J157" i="18" s="1"/>
  <c r="I156" i="18"/>
  <c r="J156" i="18" s="1"/>
  <c r="I155" i="18"/>
  <c r="J155" i="18" s="1"/>
  <c r="I154" i="18"/>
  <c r="J154" i="18" s="1"/>
  <c r="I153" i="18"/>
  <c r="J153" i="18" s="1"/>
  <c r="I152" i="18"/>
  <c r="J152" i="18" s="1"/>
  <c r="I151" i="18"/>
  <c r="J151" i="18" s="1"/>
  <c r="I150" i="18"/>
  <c r="J150" i="18" s="1"/>
  <c r="I149" i="18"/>
  <c r="J149" i="18" s="1"/>
  <c r="I148" i="18"/>
  <c r="J148" i="18" s="1"/>
  <c r="I147" i="18"/>
  <c r="J147" i="18" s="1"/>
  <c r="I146" i="18"/>
  <c r="J146" i="18" s="1"/>
  <c r="I145" i="18"/>
  <c r="J145" i="18" s="1"/>
  <c r="I144" i="18"/>
  <c r="J144" i="18" s="1"/>
  <c r="I143" i="18"/>
  <c r="J143" i="18" s="1"/>
  <c r="I142" i="18"/>
  <c r="J142" i="18" s="1"/>
  <c r="I141" i="18"/>
  <c r="J141" i="18" s="1"/>
  <c r="I140" i="18"/>
  <c r="J140" i="18" s="1"/>
  <c r="I139" i="18"/>
  <c r="J139" i="18" s="1"/>
  <c r="I138" i="18"/>
  <c r="J138" i="18" s="1"/>
  <c r="I137" i="18"/>
  <c r="J137" i="18" s="1"/>
  <c r="I136" i="18"/>
  <c r="J136" i="18" s="1"/>
  <c r="I135" i="18"/>
  <c r="J135" i="18" s="1"/>
  <c r="I134" i="18"/>
  <c r="J134" i="18" s="1"/>
  <c r="I133" i="18"/>
  <c r="J133" i="18" s="1"/>
  <c r="I132" i="18"/>
  <c r="J132" i="18" s="1"/>
  <c r="I131" i="18"/>
  <c r="J131" i="18" s="1"/>
  <c r="I130" i="18"/>
  <c r="J130" i="18" s="1"/>
  <c r="I129" i="18"/>
  <c r="J129" i="18" s="1"/>
  <c r="I128" i="18"/>
  <c r="J128" i="18" s="1"/>
  <c r="I127" i="18"/>
  <c r="J127" i="18" s="1"/>
  <c r="I126" i="18"/>
  <c r="J126" i="18" s="1"/>
  <c r="I125" i="18"/>
  <c r="J125" i="18" s="1"/>
  <c r="I124" i="18"/>
  <c r="J124" i="18" s="1"/>
  <c r="I123" i="18"/>
  <c r="J123" i="18" s="1"/>
  <c r="I122" i="18"/>
  <c r="J122" i="18" s="1"/>
  <c r="I121" i="18"/>
  <c r="J121" i="18" s="1"/>
  <c r="I120" i="18"/>
  <c r="J120" i="18" s="1"/>
  <c r="I119" i="18"/>
  <c r="J119" i="18" s="1"/>
  <c r="I118" i="18"/>
  <c r="J118" i="18" s="1"/>
  <c r="I117" i="18"/>
  <c r="J117" i="18" s="1"/>
  <c r="I116" i="18"/>
  <c r="J116" i="18" s="1"/>
  <c r="I115" i="18"/>
  <c r="J115" i="18" s="1"/>
  <c r="I114" i="18"/>
  <c r="J114" i="18" s="1"/>
  <c r="I113" i="18"/>
  <c r="J113" i="18" s="1"/>
  <c r="I112" i="18"/>
  <c r="J112" i="18" s="1"/>
  <c r="I111" i="18"/>
  <c r="J111" i="18" s="1"/>
  <c r="I110" i="18"/>
  <c r="J110" i="18" s="1"/>
  <c r="I109" i="18"/>
  <c r="J109" i="18" s="1"/>
  <c r="I108" i="18"/>
  <c r="J108" i="18" s="1"/>
  <c r="I107" i="18"/>
  <c r="J107" i="18" s="1"/>
  <c r="I106" i="18"/>
  <c r="J106" i="18" s="1"/>
  <c r="I105" i="18"/>
  <c r="J105" i="18" s="1"/>
  <c r="I104" i="18"/>
  <c r="J104" i="18" s="1"/>
  <c r="I103" i="18"/>
  <c r="J103" i="18" s="1"/>
  <c r="I102" i="18"/>
  <c r="J102" i="18" s="1"/>
  <c r="I101" i="18"/>
  <c r="J101" i="18" s="1"/>
  <c r="I100" i="18"/>
  <c r="J100" i="18" s="1"/>
  <c r="I99" i="18"/>
  <c r="J99" i="18" s="1"/>
  <c r="I98" i="18"/>
  <c r="J98" i="18" s="1"/>
  <c r="I97" i="18"/>
  <c r="J97" i="18" s="1"/>
  <c r="I96" i="18"/>
  <c r="J96" i="18" s="1"/>
  <c r="I95" i="18"/>
  <c r="J95" i="18" s="1"/>
  <c r="I94" i="18"/>
  <c r="J94" i="18" s="1"/>
  <c r="I93" i="18"/>
  <c r="J93" i="18" s="1"/>
  <c r="I92" i="18"/>
  <c r="J92" i="18" s="1"/>
  <c r="I91" i="18"/>
  <c r="J91" i="18" s="1"/>
  <c r="I90" i="18"/>
  <c r="J90" i="18" s="1"/>
  <c r="I89" i="18"/>
  <c r="J89" i="18" s="1"/>
  <c r="I88" i="18"/>
  <c r="J88" i="18" s="1"/>
  <c r="I87" i="18"/>
  <c r="J87" i="18" s="1"/>
  <c r="I86" i="18"/>
  <c r="J86" i="18" s="1"/>
  <c r="I85" i="18"/>
  <c r="J85" i="18" s="1"/>
  <c r="I84" i="18"/>
  <c r="J84" i="18" s="1"/>
  <c r="I83" i="18"/>
  <c r="J83" i="18" s="1"/>
  <c r="I82" i="18"/>
  <c r="J82" i="18" s="1"/>
  <c r="I81" i="18"/>
  <c r="J81" i="18" s="1"/>
  <c r="I80" i="18"/>
  <c r="J80" i="18" s="1"/>
  <c r="I79" i="18"/>
  <c r="J79" i="18" s="1"/>
  <c r="I78" i="18"/>
  <c r="J78" i="18" s="1"/>
  <c r="I77" i="18"/>
  <c r="J77" i="18" s="1"/>
  <c r="I76" i="18"/>
  <c r="J76" i="18" s="1"/>
  <c r="I75" i="18"/>
  <c r="J75" i="18" s="1"/>
  <c r="I74" i="18"/>
  <c r="J74" i="18" s="1"/>
  <c r="I73" i="18"/>
  <c r="J73" i="18" s="1"/>
  <c r="I72" i="18"/>
  <c r="J72" i="18" s="1"/>
  <c r="I71" i="18"/>
  <c r="J71" i="18" s="1"/>
  <c r="I70" i="18"/>
  <c r="J70" i="18" s="1"/>
  <c r="I69" i="18"/>
  <c r="J69" i="18" s="1"/>
  <c r="I68" i="18"/>
  <c r="J68" i="18" s="1"/>
  <c r="I67" i="18"/>
  <c r="J67" i="18" s="1"/>
  <c r="I66" i="18"/>
  <c r="J66" i="18" s="1"/>
  <c r="I65" i="18"/>
  <c r="J65" i="18" s="1"/>
  <c r="I64" i="18"/>
  <c r="J64" i="18" s="1"/>
  <c r="I63" i="18"/>
  <c r="J63" i="18" s="1"/>
  <c r="I62" i="18"/>
  <c r="J62" i="18" s="1"/>
  <c r="I61" i="18"/>
  <c r="J61" i="18" s="1"/>
  <c r="I60" i="18"/>
  <c r="J60" i="18" s="1"/>
  <c r="I59" i="18"/>
  <c r="J59" i="18" s="1"/>
  <c r="I58" i="18"/>
  <c r="J58" i="18" s="1"/>
  <c r="I57" i="18"/>
  <c r="J57" i="18" s="1"/>
  <c r="I56" i="18"/>
  <c r="J56" i="18" s="1"/>
  <c r="I55" i="18"/>
  <c r="J55" i="18" s="1"/>
  <c r="I54" i="18"/>
  <c r="J54" i="18" s="1"/>
  <c r="I53" i="18"/>
  <c r="J53" i="18" s="1"/>
  <c r="I52" i="18"/>
  <c r="J52" i="18" s="1"/>
  <c r="I51" i="18"/>
  <c r="J51" i="18" s="1"/>
  <c r="I49" i="18"/>
  <c r="J49" i="18" s="1"/>
  <c r="I48" i="18"/>
  <c r="J48" i="18" s="1"/>
  <c r="I47" i="18"/>
  <c r="J47" i="18" s="1"/>
  <c r="I46" i="18"/>
  <c r="J46" i="18" s="1"/>
  <c r="I45" i="18"/>
  <c r="J45" i="18" s="1"/>
  <c r="I44" i="18"/>
  <c r="J44" i="18" s="1"/>
  <c r="I43" i="18"/>
  <c r="J43" i="18" s="1"/>
  <c r="I42" i="18"/>
  <c r="J42" i="18" s="1"/>
  <c r="I41" i="18"/>
  <c r="J41" i="18" s="1"/>
  <c r="I40" i="18"/>
  <c r="J40" i="18" s="1"/>
  <c r="I39" i="18"/>
  <c r="J39" i="18" s="1"/>
  <c r="I38" i="18"/>
  <c r="J38" i="18" s="1"/>
  <c r="I37" i="18"/>
  <c r="J37" i="18" s="1"/>
  <c r="I36" i="18"/>
  <c r="J36" i="18" s="1"/>
  <c r="I35" i="18"/>
  <c r="J35" i="18" s="1"/>
  <c r="I34" i="18"/>
  <c r="J34" i="18" s="1"/>
  <c r="I33" i="18"/>
  <c r="J33" i="18" s="1"/>
  <c r="I32" i="18"/>
  <c r="J32" i="18" s="1"/>
  <c r="I31" i="18"/>
  <c r="J31" i="18" s="1"/>
  <c r="I30" i="18"/>
  <c r="J30" i="18" s="1"/>
  <c r="I29" i="18"/>
  <c r="J29" i="18" s="1"/>
  <c r="I28" i="18"/>
  <c r="J28" i="18" s="1"/>
  <c r="I27" i="18"/>
  <c r="J27" i="18" s="1"/>
  <c r="I26" i="18"/>
  <c r="J26" i="18" s="1"/>
  <c r="I25" i="18"/>
  <c r="J25" i="18" s="1"/>
  <c r="I24" i="18"/>
  <c r="J24" i="18" s="1"/>
  <c r="I23" i="18"/>
  <c r="J23" i="18" s="1"/>
  <c r="I22" i="18"/>
  <c r="J22" i="18" s="1"/>
  <c r="I21" i="18"/>
  <c r="J21" i="18" s="1"/>
  <c r="I20" i="18"/>
  <c r="J20" i="18" s="1"/>
  <c r="I19" i="18"/>
  <c r="J19" i="18" s="1"/>
  <c r="I18" i="18"/>
  <c r="J18" i="18" s="1"/>
  <c r="I17" i="18"/>
  <c r="J17" i="18" s="1"/>
  <c r="I16" i="18"/>
  <c r="J16" i="18" s="1"/>
  <c r="I15" i="18"/>
  <c r="J15" i="18" s="1"/>
  <c r="I14" i="18"/>
  <c r="J14" i="18" s="1"/>
  <c r="I13" i="18"/>
  <c r="J13" i="18" s="1"/>
  <c r="I12" i="18"/>
  <c r="J12" i="18" s="1"/>
  <c r="I11" i="18"/>
  <c r="J11" i="18" s="1"/>
  <c r="I10" i="18"/>
  <c r="J10" i="18" s="1"/>
  <c r="I9" i="18"/>
  <c r="J9" i="18" s="1"/>
  <c r="I8" i="18"/>
  <c r="J8" i="18" s="1"/>
  <c r="I7" i="18"/>
  <c r="J7" i="18" s="1"/>
  <c r="I6" i="18"/>
  <c r="J6" i="18" s="1"/>
  <c r="I5" i="18"/>
  <c r="J5" i="18" s="1"/>
  <c r="I4" i="18"/>
  <c r="J4" i="18" s="1"/>
  <c r="I3" i="18"/>
  <c r="J3" i="18" s="1"/>
  <c r="I2" i="18"/>
  <c r="X221" i="18"/>
  <c r="X220" i="18"/>
  <c r="X219" i="18"/>
  <c r="X218" i="18"/>
  <c r="X217" i="18"/>
  <c r="X216" i="18"/>
  <c r="X215" i="18"/>
  <c r="X214" i="18"/>
  <c r="X213" i="18"/>
  <c r="X212" i="18"/>
  <c r="X211" i="18"/>
  <c r="X210" i="18"/>
  <c r="X209" i="18"/>
  <c r="X208" i="18"/>
  <c r="X207" i="18"/>
  <c r="X206" i="18"/>
  <c r="X205" i="18"/>
  <c r="X204" i="18"/>
  <c r="X203" i="18"/>
  <c r="X202" i="18"/>
  <c r="X201" i="18"/>
  <c r="X200" i="18"/>
  <c r="X199" i="18"/>
  <c r="X198" i="18"/>
  <c r="X197" i="18"/>
  <c r="X196" i="18"/>
  <c r="X195" i="18"/>
  <c r="X194" i="18"/>
  <c r="X193" i="18"/>
  <c r="X192" i="18"/>
  <c r="X191" i="18"/>
  <c r="X190" i="18"/>
  <c r="X189" i="18"/>
  <c r="X188" i="18"/>
  <c r="X187" i="18"/>
  <c r="X186" i="18"/>
  <c r="X185" i="18"/>
  <c r="X184" i="18"/>
  <c r="X183" i="18"/>
  <c r="X182" i="18"/>
  <c r="X181" i="18"/>
  <c r="X180" i="18"/>
  <c r="X179" i="18"/>
  <c r="X178" i="18"/>
  <c r="X177" i="18"/>
  <c r="X176" i="18"/>
  <c r="X175" i="18"/>
  <c r="X174" i="18"/>
  <c r="X173" i="18"/>
  <c r="X172" i="18"/>
  <c r="X171" i="18"/>
  <c r="X170" i="18"/>
  <c r="X169" i="18"/>
  <c r="X168" i="18"/>
  <c r="X167" i="18"/>
  <c r="X166" i="18"/>
  <c r="X165" i="18"/>
  <c r="X164" i="18"/>
  <c r="X163" i="18"/>
  <c r="X162" i="18"/>
  <c r="X161" i="18"/>
  <c r="X160" i="18"/>
  <c r="X159" i="18"/>
  <c r="X158" i="18"/>
  <c r="X157" i="18"/>
  <c r="X156" i="18"/>
  <c r="X155" i="18"/>
  <c r="X154" i="18"/>
  <c r="X153" i="18"/>
  <c r="X152" i="18"/>
  <c r="X151" i="18"/>
  <c r="X150" i="18"/>
  <c r="X149" i="18"/>
  <c r="X148" i="18"/>
  <c r="X147" i="18"/>
  <c r="X146" i="18"/>
  <c r="X145" i="18"/>
  <c r="X144" i="18"/>
  <c r="X143" i="18"/>
  <c r="X142" i="18"/>
  <c r="X141" i="18"/>
  <c r="X140" i="18"/>
  <c r="X139" i="18"/>
  <c r="X138" i="18"/>
  <c r="X137" i="18"/>
  <c r="X136" i="18"/>
  <c r="X135" i="18"/>
  <c r="X134" i="18"/>
  <c r="X133" i="18"/>
  <c r="X132" i="18"/>
  <c r="X131" i="18"/>
  <c r="X130" i="18"/>
  <c r="X129" i="18"/>
  <c r="X128" i="18"/>
  <c r="X127" i="18"/>
  <c r="X126" i="18"/>
  <c r="X125" i="18"/>
  <c r="X124" i="18"/>
  <c r="X123" i="18"/>
  <c r="X122" i="18"/>
  <c r="X121" i="18"/>
  <c r="X120" i="18"/>
  <c r="X119" i="18"/>
  <c r="X118" i="18"/>
  <c r="X117" i="18"/>
  <c r="X116" i="18"/>
  <c r="X115" i="18"/>
  <c r="X114" i="18"/>
  <c r="X113" i="18"/>
  <c r="X112" i="18"/>
  <c r="X111" i="18"/>
  <c r="X110" i="18"/>
  <c r="X109" i="18"/>
  <c r="X108" i="18"/>
  <c r="X107" i="18"/>
  <c r="X106" i="18"/>
  <c r="X105" i="18"/>
  <c r="X104" i="18"/>
  <c r="X103" i="18"/>
  <c r="X102" i="18"/>
  <c r="X101" i="18"/>
  <c r="X100" i="18"/>
  <c r="X99" i="18"/>
  <c r="X98" i="18"/>
  <c r="X97" i="18"/>
  <c r="X96" i="18"/>
  <c r="X95" i="18"/>
  <c r="X94" i="18"/>
  <c r="X93" i="18"/>
  <c r="X92" i="18"/>
  <c r="X91" i="18"/>
  <c r="X90" i="18"/>
  <c r="X89" i="18"/>
  <c r="X88" i="18"/>
  <c r="X87" i="18"/>
  <c r="X86" i="18"/>
  <c r="X85" i="18"/>
  <c r="X84" i="18"/>
  <c r="X83" i="18"/>
  <c r="X82" i="18"/>
  <c r="X81" i="18"/>
  <c r="X80" i="18"/>
  <c r="X79" i="18"/>
  <c r="X78" i="18"/>
  <c r="X77" i="18"/>
  <c r="X76" i="18"/>
  <c r="X75" i="18"/>
  <c r="X74" i="18"/>
  <c r="X73" i="18"/>
  <c r="X72" i="18"/>
  <c r="X71" i="18"/>
  <c r="X70" i="18"/>
  <c r="X69" i="18"/>
  <c r="X68" i="18"/>
  <c r="X67" i="18"/>
  <c r="X66" i="18"/>
  <c r="X65" i="18"/>
  <c r="X64" i="18"/>
  <c r="X63" i="18"/>
  <c r="X62" i="18"/>
  <c r="X61" i="18"/>
  <c r="X60" i="18"/>
  <c r="X59" i="18"/>
  <c r="X58" i="18"/>
  <c r="X57" i="18"/>
  <c r="X56" i="18"/>
  <c r="X55" i="18"/>
  <c r="X54" i="18"/>
  <c r="X53" i="18"/>
  <c r="X52" i="18"/>
  <c r="X51" i="18"/>
  <c r="X50" i="18"/>
  <c r="X49" i="18"/>
  <c r="X48" i="18"/>
  <c r="X47" i="18"/>
  <c r="X46" i="18"/>
  <c r="X45" i="18"/>
  <c r="X44" i="18"/>
  <c r="X43" i="18"/>
  <c r="X42" i="18"/>
  <c r="X41" i="18"/>
  <c r="X40" i="18"/>
  <c r="X39" i="18"/>
  <c r="X38" i="18"/>
  <c r="X37" i="18"/>
  <c r="X36" i="18"/>
  <c r="X35" i="18"/>
  <c r="X34" i="18"/>
  <c r="X33" i="18"/>
  <c r="X32" i="18"/>
  <c r="X31" i="18"/>
  <c r="X30" i="18"/>
  <c r="X29" i="18"/>
  <c r="X28" i="18"/>
  <c r="X27" i="18"/>
  <c r="X26" i="18"/>
  <c r="X25" i="18"/>
  <c r="X24" i="18"/>
  <c r="X23" i="18"/>
  <c r="X22" i="18"/>
  <c r="X21" i="18"/>
  <c r="X20" i="18"/>
  <c r="X19" i="18"/>
  <c r="X18" i="18"/>
  <c r="X17" i="18"/>
  <c r="X16" i="18"/>
  <c r="X15" i="18"/>
  <c r="X14" i="18"/>
  <c r="X13" i="18"/>
  <c r="X12" i="18"/>
  <c r="X11" i="18"/>
  <c r="X10" i="18"/>
  <c r="X9" i="18"/>
  <c r="X8" i="18"/>
  <c r="X7" i="18"/>
  <c r="X6" i="18"/>
  <c r="X5" i="18"/>
  <c r="X4" i="18"/>
  <c r="X3" i="18"/>
  <c r="X2" i="18"/>
  <c r="S221" i="18"/>
  <c r="T221" i="18" s="1"/>
  <c r="S220" i="18"/>
  <c r="T220" i="18" s="1"/>
  <c r="S219" i="18"/>
  <c r="T219" i="18" s="1"/>
  <c r="S218" i="18"/>
  <c r="T218" i="18" s="1"/>
  <c r="S217" i="18"/>
  <c r="T217" i="18" s="1"/>
  <c r="S216" i="18"/>
  <c r="T216" i="18" s="1"/>
  <c r="S215" i="18"/>
  <c r="T215" i="18" s="1"/>
  <c r="S214" i="18"/>
  <c r="T214" i="18" s="1"/>
  <c r="S213" i="18"/>
  <c r="T213" i="18" s="1"/>
  <c r="S212" i="18"/>
  <c r="T212" i="18" s="1"/>
  <c r="S211" i="18"/>
  <c r="T211" i="18" s="1"/>
  <c r="S210" i="18"/>
  <c r="T210" i="18" s="1"/>
  <c r="S209" i="18"/>
  <c r="T209" i="18" s="1"/>
  <c r="S208" i="18"/>
  <c r="T208" i="18" s="1"/>
  <c r="S207" i="18"/>
  <c r="T207" i="18" s="1"/>
  <c r="S206" i="18"/>
  <c r="T206" i="18" s="1"/>
  <c r="S205" i="18"/>
  <c r="T205" i="18" s="1"/>
  <c r="S204" i="18"/>
  <c r="T204" i="18" s="1"/>
  <c r="S203" i="18"/>
  <c r="T203" i="18" s="1"/>
  <c r="S202" i="18"/>
  <c r="T202" i="18" s="1"/>
  <c r="S201" i="18"/>
  <c r="T201" i="18" s="1"/>
  <c r="S200" i="18"/>
  <c r="T200" i="18" s="1"/>
  <c r="S199" i="18"/>
  <c r="T199" i="18" s="1"/>
  <c r="S198" i="18"/>
  <c r="T198" i="18" s="1"/>
  <c r="S197" i="18"/>
  <c r="T197" i="18" s="1"/>
  <c r="S196" i="18"/>
  <c r="T196" i="18" s="1"/>
  <c r="S195" i="18"/>
  <c r="T195" i="18" s="1"/>
  <c r="S194" i="18"/>
  <c r="T194" i="18" s="1"/>
  <c r="S193" i="18"/>
  <c r="T193" i="18" s="1"/>
  <c r="S192" i="18"/>
  <c r="T192" i="18" s="1"/>
  <c r="S191" i="18"/>
  <c r="T191" i="18" s="1"/>
  <c r="S190" i="18"/>
  <c r="T190" i="18" s="1"/>
  <c r="S189" i="18"/>
  <c r="T189" i="18" s="1"/>
  <c r="S188" i="18"/>
  <c r="T188" i="18" s="1"/>
  <c r="S187" i="18"/>
  <c r="T187" i="18" s="1"/>
  <c r="S186" i="18"/>
  <c r="T186" i="18" s="1"/>
  <c r="S185" i="18"/>
  <c r="T185" i="18" s="1"/>
  <c r="S184" i="18"/>
  <c r="T184" i="18" s="1"/>
  <c r="S183" i="18"/>
  <c r="T183" i="18" s="1"/>
  <c r="S182" i="18"/>
  <c r="T182" i="18" s="1"/>
  <c r="S181" i="18"/>
  <c r="T181" i="18" s="1"/>
  <c r="S180" i="18"/>
  <c r="T180" i="18" s="1"/>
  <c r="S179" i="18"/>
  <c r="T179" i="18" s="1"/>
  <c r="S178" i="18"/>
  <c r="T178" i="18" s="1"/>
  <c r="S177" i="18"/>
  <c r="T177" i="18" s="1"/>
  <c r="S176" i="18"/>
  <c r="T176" i="18" s="1"/>
  <c r="S175" i="18"/>
  <c r="T175" i="18" s="1"/>
  <c r="S174" i="18"/>
  <c r="T174" i="18" s="1"/>
  <c r="S173" i="18"/>
  <c r="T173" i="18" s="1"/>
  <c r="S172" i="18"/>
  <c r="T172" i="18" s="1"/>
  <c r="S171" i="18"/>
  <c r="T171" i="18" s="1"/>
  <c r="S170" i="18"/>
  <c r="T170" i="18" s="1"/>
  <c r="S169" i="18"/>
  <c r="T169" i="18" s="1"/>
  <c r="S168" i="18"/>
  <c r="T168" i="18" s="1"/>
  <c r="S167" i="18"/>
  <c r="T167" i="18" s="1"/>
  <c r="S166" i="18"/>
  <c r="T166" i="18" s="1"/>
  <c r="S165" i="18"/>
  <c r="T165" i="18" s="1"/>
  <c r="S164" i="18"/>
  <c r="T164" i="18" s="1"/>
  <c r="S163" i="18"/>
  <c r="T163" i="18" s="1"/>
  <c r="S162" i="18"/>
  <c r="T162" i="18" s="1"/>
  <c r="S161" i="18"/>
  <c r="T161" i="18" s="1"/>
  <c r="S160" i="18"/>
  <c r="T160" i="18" s="1"/>
  <c r="S159" i="18"/>
  <c r="T159" i="18" s="1"/>
  <c r="S158" i="18"/>
  <c r="T158" i="18" s="1"/>
  <c r="S157" i="18"/>
  <c r="T157" i="18" s="1"/>
  <c r="S156" i="18"/>
  <c r="T156" i="18" s="1"/>
  <c r="S155" i="18"/>
  <c r="T155" i="18" s="1"/>
  <c r="S154" i="18"/>
  <c r="T154" i="18" s="1"/>
  <c r="S153" i="18"/>
  <c r="T153" i="18" s="1"/>
  <c r="S152" i="18"/>
  <c r="T152" i="18" s="1"/>
  <c r="S151" i="18"/>
  <c r="T151" i="18" s="1"/>
  <c r="S150" i="18"/>
  <c r="T150" i="18" s="1"/>
  <c r="S149" i="18"/>
  <c r="T149" i="18" s="1"/>
  <c r="S148" i="18"/>
  <c r="T148" i="18" s="1"/>
  <c r="S147" i="18"/>
  <c r="T147" i="18" s="1"/>
  <c r="S146" i="18"/>
  <c r="T146" i="18" s="1"/>
  <c r="S145" i="18"/>
  <c r="T145" i="18" s="1"/>
  <c r="S144" i="18"/>
  <c r="T144" i="18" s="1"/>
  <c r="S143" i="18"/>
  <c r="T143" i="18" s="1"/>
  <c r="S142" i="18"/>
  <c r="T142" i="18" s="1"/>
  <c r="S141" i="18"/>
  <c r="T141" i="18" s="1"/>
  <c r="S140" i="18"/>
  <c r="T140" i="18" s="1"/>
  <c r="S139" i="18"/>
  <c r="T139" i="18" s="1"/>
  <c r="S138" i="18"/>
  <c r="T138" i="18" s="1"/>
  <c r="S137" i="18"/>
  <c r="T137" i="18" s="1"/>
  <c r="S136" i="18"/>
  <c r="T136" i="18" s="1"/>
  <c r="S135" i="18"/>
  <c r="T135" i="18" s="1"/>
  <c r="S134" i="18"/>
  <c r="T134" i="18" s="1"/>
  <c r="S133" i="18"/>
  <c r="T133" i="18" s="1"/>
  <c r="S132" i="18"/>
  <c r="T132" i="18" s="1"/>
  <c r="S131" i="18"/>
  <c r="T131" i="18" s="1"/>
  <c r="S130" i="18"/>
  <c r="T130" i="18" s="1"/>
  <c r="S129" i="18"/>
  <c r="T129" i="18" s="1"/>
  <c r="S128" i="18"/>
  <c r="T128" i="18" s="1"/>
  <c r="S127" i="18"/>
  <c r="T127" i="18" s="1"/>
  <c r="S126" i="18"/>
  <c r="T126" i="18" s="1"/>
  <c r="S125" i="18"/>
  <c r="T125" i="18" s="1"/>
  <c r="S124" i="18"/>
  <c r="T124" i="18" s="1"/>
  <c r="S123" i="18"/>
  <c r="T123" i="18" s="1"/>
  <c r="S122" i="18"/>
  <c r="T122" i="18" s="1"/>
  <c r="S121" i="18"/>
  <c r="T121" i="18" s="1"/>
  <c r="S120" i="18"/>
  <c r="T120" i="18" s="1"/>
  <c r="S119" i="18"/>
  <c r="T119" i="18" s="1"/>
  <c r="S118" i="18"/>
  <c r="T118" i="18" s="1"/>
  <c r="S117" i="18"/>
  <c r="T117" i="18" s="1"/>
  <c r="S116" i="18"/>
  <c r="T116" i="18" s="1"/>
  <c r="S115" i="18"/>
  <c r="T115" i="18" s="1"/>
  <c r="S114" i="18"/>
  <c r="T114" i="18" s="1"/>
  <c r="S113" i="18"/>
  <c r="T113" i="18" s="1"/>
  <c r="S112" i="18"/>
  <c r="T112" i="18" s="1"/>
  <c r="S111" i="18"/>
  <c r="T111" i="18" s="1"/>
  <c r="S110" i="18"/>
  <c r="T110" i="18" s="1"/>
  <c r="S109" i="18"/>
  <c r="T109" i="18" s="1"/>
  <c r="S108" i="18"/>
  <c r="T108" i="18" s="1"/>
  <c r="S107" i="18"/>
  <c r="T107" i="18" s="1"/>
  <c r="S106" i="18"/>
  <c r="T106" i="18" s="1"/>
  <c r="S105" i="18"/>
  <c r="T105" i="18" s="1"/>
  <c r="S104" i="18"/>
  <c r="T104" i="18" s="1"/>
  <c r="S103" i="18"/>
  <c r="T103" i="18" s="1"/>
  <c r="S102" i="18"/>
  <c r="T102" i="18" s="1"/>
  <c r="S101" i="18"/>
  <c r="T101" i="18" s="1"/>
  <c r="S99" i="18"/>
  <c r="T99" i="18" s="1"/>
  <c r="S98" i="18"/>
  <c r="T98" i="18" s="1"/>
  <c r="S97" i="18"/>
  <c r="T97" i="18" s="1"/>
  <c r="S96" i="18"/>
  <c r="T96" i="18" s="1"/>
  <c r="S95" i="18"/>
  <c r="T95" i="18" s="1"/>
  <c r="S94" i="18"/>
  <c r="T94" i="18" s="1"/>
  <c r="S93" i="18"/>
  <c r="T93" i="18" s="1"/>
  <c r="S92" i="18"/>
  <c r="T92" i="18" s="1"/>
  <c r="S91" i="18"/>
  <c r="T91" i="18" s="1"/>
  <c r="S90" i="18"/>
  <c r="T90" i="18" s="1"/>
  <c r="S89" i="18"/>
  <c r="T89" i="18" s="1"/>
  <c r="S88" i="18"/>
  <c r="T88" i="18" s="1"/>
  <c r="S87" i="18"/>
  <c r="T87" i="18" s="1"/>
  <c r="S86" i="18"/>
  <c r="T86" i="18" s="1"/>
  <c r="S85" i="18"/>
  <c r="T85" i="18" s="1"/>
  <c r="S84" i="18"/>
  <c r="T84" i="18" s="1"/>
  <c r="S83" i="18"/>
  <c r="T83" i="18" s="1"/>
  <c r="S82" i="18"/>
  <c r="T82" i="18" s="1"/>
  <c r="S81" i="18"/>
  <c r="T81" i="18" s="1"/>
  <c r="S80" i="18"/>
  <c r="T80" i="18" s="1"/>
  <c r="S79" i="18"/>
  <c r="T79" i="18" s="1"/>
  <c r="S78" i="18"/>
  <c r="T78" i="18" s="1"/>
  <c r="S77" i="18"/>
  <c r="T77" i="18" s="1"/>
  <c r="S75" i="18"/>
  <c r="T75" i="18" s="1"/>
  <c r="S74" i="18"/>
  <c r="T74" i="18" s="1"/>
  <c r="S73" i="18"/>
  <c r="T73" i="18" s="1"/>
  <c r="S72" i="18"/>
  <c r="T72" i="18" s="1"/>
  <c r="S71" i="18"/>
  <c r="T71" i="18" s="1"/>
  <c r="S70" i="18"/>
  <c r="T70" i="18" s="1"/>
  <c r="S69" i="18"/>
  <c r="T69" i="18" s="1"/>
  <c r="S68" i="18"/>
  <c r="T68" i="18" s="1"/>
  <c r="S67" i="18"/>
  <c r="T67" i="18" s="1"/>
  <c r="S66" i="18"/>
  <c r="T66" i="18" s="1"/>
  <c r="S65" i="18"/>
  <c r="T65" i="18" s="1"/>
  <c r="S64" i="18"/>
  <c r="T64" i="18" s="1"/>
  <c r="S63" i="18"/>
  <c r="T63" i="18" s="1"/>
  <c r="S62" i="18"/>
  <c r="T62" i="18" s="1"/>
  <c r="S61" i="18"/>
  <c r="T61" i="18" s="1"/>
  <c r="S60" i="18"/>
  <c r="T60" i="18" s="1"/>
  <c r="S59" i="18"/>
  <c r="T59" i="18" s="1"/>
  <c r="S58" i="18"/>
  <c r="T58" i="18" s="1"/>
  <c r="S57" i="18"/>
  <c r="T57" i="18" s="1"/>
  <c r="S56" i="18"/>
  <c r="T56" i="18" s="1"/>
  <c r="S55" i="18"/>
  <c r="T55" i="18" s="1"/>
  <c r="S54" i="18"/>
  <c r="T54" i="18" s="1"/>
  <c r="S52" i="18"/>
  <c r="T52" i="18" s="1"/>
  <c r="S51" i="18"/>
  <c r="T51" i="18" s="1"/>
  <c r="S50" i="18"/>
  <c r="T50" i="18" s="1"/>
  <c r="S49" i="18"/>
  <c r="T49" i="18" s="1"/>
  <c r="S48" i="18"/>
  <c r="T48" i="18" s="1"/>
  <c r="S47" i="18"/>
  <c r="T47" i="18" s="1"/>
  <c r="S46" i="18"/>
  <c r="T46" i="18" s="1"/>
  <c r="S45" i="18"/>
  <c r="T45" i="18" s="1"/>
  <c r="S43" i="18"/>
  <c r="T43" i="18" s="1"/>
  <c r="S42" i="18"/>
  <c r="T42" i="18" s="1"/>
  <c r="S41" i="18"/>
  <c r="T41" i="18" s="1"/>
  <c r="S40" i="18"/>
  <c r="T40" i="18" s="1"/>
  <c r="S39" i="18"/>
  <c r="T39" i="18" s="1"/>
  <c r="S38" i="18"/>
  <c r="T38" i="18" s="1"/>
  <c r="S37" i="18"/>
  <c r="T37" i="18" s="1"/>
  <c r="S36" i="18"/>
  <c r="T36" i="18" s="1"/>
  <c r="S35" i="18"/>
  <c r="T35" i="18" s="1"/>
  <c r="S34" i="18"/>
  <c r="T34" i="18" s="1"/>
  <c r="S33" i="18"/>
  <c r="T33" i="18" s="1"/>
  <c r="S32" i="18"/>
  <c r="T32" i="18" s="1"/>
  <c r="S31" i="18"/>
  <c r="T31" i="18" s="1"/>
  <c r="S30" i="18"/>
  <c r="T30" i="18" s="1"/>
  <c r="S29" i="18"/>
  <c r="T29" i="18" s="1"/>
  <c r="S28" i="18"/>
  <c r="T28" i="18" s="1"/>
  <c r="S27" i="18"/>
  <c r="T27" i="18" s="1"/>
  <c r="S26" i="18"/>
  <c r="T26" i="18" s="1"/>
  <c r="S25" i="18"/>
  <c r="T25" i="18" s="1"/>
  <c r="S24" i="18"/>
  <c r="T24" i="18" s="1"/>
  <c r="S23" i="18"/>
  <c r="T23" i="18" s="1"/>
  <c r="S22" i="18"/>
  <c r="T22" i="18" s="1"/>
  <c r="S21" i="18"/>
  <c r="T21" i="18" s="1"/>
  <c r="S20" i="18"/>
  <c r="T20" i="18" s="1"/>
  <c r="S18" i="18"/>
  <c r="T18" i="18" s="1"/>
  <c r="S17" i="18"/>
  <c r="T17" i="18" s="1"/>
  <c r="S16" i="18"/>
  <c r="T16" i="18" s="1"/>
  <c r="S15" i="18"/>
  <c r="T15" i="18" s="1"/>
  <c r="S14" i="18"/>
  <c r="T14" i="18" s="1"/>
  <c r="S13" i="18"/>
  <c r="T13" i="18" s="1"/>
  <c r="S12" i="18"/>
  <c r="T12" i="18" s="1"/>
  <c r="S11" i="18"/>
  <c r="T11" i="18" s="1"/>
  <c r="S10" i="18"/>
  <c r="T10" i="18" s="1"/>
  <c r="S9" i="18"/>
  <c r="T9" i="18" s="1"/>
  <c r="S8" i="18"/>
  <c r="T8" i="18" s="1"/>
  <c r="S7" i="18"/>
  <c r="T7" i="18" s="1"/>
  <c r="S6" i="18"/>
  <c r="T6" i="18" s="1"/>
  <c r="S5" i="18"/>
  <c r="T5" i="18" s="1"/>
  <c r="S4" i="18"/>
  <c r="T4" i="18" s="1"/>
  <c r="S3" i="18"/>
  <c r="T3" i="18" s="1"/>
  <c r="S2" i="18"/>
  <c r="T2" i="18" s="1"/>
  <c r="E221" i="18"/>
  <c r="B221" i="18"/>
  <c r="E220" i="18"/>
  <c r="B220" i="18"/>
  <c r="E219" i="18"/>
  <c r="B219" i="18"/>
  <c r="E218" i="18"/>
  <c r="B218" i="18"/>
  <c r="E217" i="18"/>
  <c r="B217" i="18"/>
  <c r="E216" i="18"/>
  <c r="B216" i="18"/>
  <c r="E215" i="18"/>
  <c r="B215" i="18"/>
  <c r="E214" i="18"/>
  <c r="B214" i="18"/>
  <c r="E213" i="18"/>
  <c r="B213" i="18"/>
  <c r="E212" i="18"/>
  <c r="B212" i="18"/>
  <c r="E211" i="18"/>
  <c r="B211" i="18"/>
  <c r="E210" i="18"/>
  <c r="B210" i="18"/>
  <c r="E209" i="18"/>
  <c r="B209" i="18"/>
  <c r="E208" i="18"/>
  <c r="B208" i="18"/>
  <c r="B207" i="18"/>
  <c r="B206" i="18"/>
  <c r="B205" i="18"/>
  <c r="E204" i="18"/>
  <c r="B204" i="18"/>
  <c r="E203" i="18"/>
  <c r="B203" i="18"/>
  <c r="E202" i="18"/>
  <c r="B202" i="18"/>
  <c r="E201" i="18"/>
  <c r="B201" i="18"/>
  <c r="E200" i="18"/>
  <c r="B200" i="18"/>
  <c r="E199" i="18"/>
  <c r="B199" i="18"/>
  <c r="E198" i="18"/>
  <c r="B198" i="18"/>
  <c r="B197" i="18"/>
  <c r="E196" i="18"/>
  <c r="B196" i="18"/>
  <c r="E195" i="18"/>
  <c r="B195" i="18"/>
  <c r="E194" i="18"/>
  <c r="B194" i="18"/>
  <c r="E193" i="18"/>
  <c r="B193" i="18"/>
  <c r="E192" i="18"/>
  <c r="B192" i="18"/>
  <c r="E191" i="18"/>
  <c r="B191" i="18"/>
  <c r="E190" i="18"/>
  <c r="B190" i="18"/>
  <c r="E189" i="18"/>
  <c r="B189" i="18"/>
  <c r="E188" i="18"/>
  <c r="B188" i="18"/>
  <c r="E187" i="18"/>
  <c r="B187" i="18"/>
  <c r="E186" i="18"/>
  <c r="B186" i="18"/>
  <c r="E185" i="18"/>
  <c r="B185" i="18"/>
  <c r="E184" i="18"/>
  <c r="B184" i="18"/>
  <c r="E183" i="18"/>
  <c r="B183" i="18"/>
  <c r="E182" i="18"/>
  <c r="B182" i="18"/>
  <c r="E181" i="18"/>
  <c r="B181" i="18"/>
  <c r="E180" i="18"/>
  <c r="B180" i="18"/>
  <c r="E179" i="18"/>
  <c r="B179" i="18"/>
  <c r="E178" i="18"/>
  <c r="B178" i="18"/>
  <c r="E177" i="18"/>
  <c r="B177" i="18"/>
  <c r="E176" i="18"/>
  <c r="B176" i="18"/>
  <c r="E175" i="18"/>
  <c r="B175" i="18"/>
  <c r="E174" i="18"/>
  <c r="B174" i="18"/>
  <c r="E173" i="18"/>
  <c r="B173" i="18"/>
  <c r="E172" i="18"/>
  <c r="B172" i="18"/>
  <c r="E171" i="18"/>
  <c r="B171" i="18"/>
  <c r="E170" i="18"/>
  <c r="B170" i="18"/>
  <c r="E169" i="18"/>
  <c r="B169" i="18"/>
  <c r="E168" i="18"/>
  <c r="B168" i="18"/>
  <c r="E167" i="18"/>
  <c r="B167" i="18"/>
  <c r="E166" i="18"/>
  <c r="B166" i="18"/>
  <c r="E165" i="18"/>
  <c r="B165" i="18"/>
  <c r="E164" i="18"/>
  <c r="B164" i="18"/>
  <c r="E163" i="18"/>
  <c r="B163" i="18"/>
  <c r="E162" i="18"/>
  <c r="B162" i="18"/>
  <c r="E161" i="18"/>
  <c r="B161" i="18"/>
  <c r="E160" i="18"/>
  <c r="B160" i="18"/>
  <c r="E159" i="18"/>
  <c r="B159" i="18"/>
  <c r="E158" i="18"/>
  <c r="B158" i="18"/>
  <c r="E157" i="18"/>
  <c r="B157" i="18"/>
  <c r="E156" i="18"/>
  <c r="B156" i="18"/>
  <c r="E155" i="18"/>
  <c r="B155" i="18"/>
  <c r="E154" i="18"/>
  <c r="B154" i="18"/>
  <c r="E153" i="18"/>
  <c r="B153" i="18"/>
  <c r="E152" i="18"/>
  <c r="B152" i="18"/>
  <c r="E151" i="18"/>
  <c r="B151" i="18"/>
  <c r="E150" i="18"/>
  <c r="B150" i="18"/>
  <c r="E149" i="18"/>
  <c r="B149" i="18"/>
  <c r="E148" i="18"/>
  <c r="B148" i="18"/>
  <c r="E147" i="18"/>
  <c r="B147" i="18"/>
  <c r="E146" i="18"/>
  <c r="B146" i="18"/>
  <c r="E145" i="18"/>
  <c r="B145" i="18"/>
  <c r="E144" i="18"/>
  <c r="B144" i="18"/>
  <c r="E143" i="18"/>
  <c r="B143" i="18"/>
  <c r="E142" i="18"/>
  <c r="B142" i="18"/>
  <c r="E141" i="18"/>
  <c r="B141" i="18"/>
  <c r="E140" i="18"/>
  <c r="B140" i="18"/>
  <c r="E139" i="18"/>
  <c r="B139" i="18"/>
  <c r="E138" i="18"/>
  <c r="B138" i="18"/>
  <c r="E137" i="18"/>
  <c r="B137" i="18"/>
  <c r="E136" i="18"/>
  <c r="B136" i="18"/>
  <c r="E135" i="18"/>
  <c r="B135" i="18"/>
  <c r="E134" i="18"/>
  <c r="B134" i="18"/>
  <c r="E133" i="18"/>
  <c r="B133" i="18"/>
  <c r="E132" i="18"/>
  <c r="B132" i="18"/>
  <c r="E131" i="18"/>
  <c r="B131" i="18"/>
  <c r="E130" i="18"/>
  <c r="B130" i="18"/>
  <c r="E129" i="18"/>
  <c r="B129" i="18"/>
  <c r="E128" i="18"/>
  <c r="B128" i="18"/>
  <c r="E127" i="18"/>
  <c r="B127" i="18"/>
  <c r="E126" i="18"/>
  <c r="B126" i="18"/>
  <c r="E125" i="18"/>
  <c r="B125" i="18"/>
  <c r="E124" i="18"/>
  <c r="B124" i="18"/>
  <c r="E123" i="18"/>
  <c r="B123" i="18"/>
  <c r="E122" i="18"/>
  <c r="B122" i="18"/>
  <c r="E121" i="18"/>
  <c r="B121" i="18"/>
  <c r="E120" i="18"/>
  <c r="B120" i="18"/>
  <c r="E119" i="18"/>
  <c r="B119" i="18"/>
  <c r="E118" i="18"/>
  <c r="B118" i="18"/>
  <c r="E117" i="18"/>
  <c r="B117" i="18"/>
  <c r="E116" i="18"/>
  <c r="B116" i="18"/>
  <c r="E115" i="18"/>
  <c r="B115" i="18"/>
  <c r="E114" i="18"/>
  <c r="B114" i="18"/>
  <c r="E113" i="18"/>
  <c r="B113" i="18"/>
  <c r="E112" i="18"/>
  <c r="B112" i="18"/>
  <c r="E111" i="18"/>
  <c r="B111" i="18"/>
  <c r="E110" i="18"/>
  <c r="B110" i="18"/>
  <c r="E109" i="18"/>
  <c r="B109" i="18"/>
  <c r="E108" i="18"/>
  <c r="B108" i="18"/>
  <c r="E107" i="18"/>
  <c r="B107" i="18"/>
  <c r="E106" i="18"/>
  <c r="B106" i="18"/>
  <c r="E105" i="18"/>
  <c r="B105" i="18"/>
  <c r="E104" i="18"/>
  <c r="B104" i="18"/>
  <c r="E103" i="18"/>
  <c r="B103" i="18"/>
  <c r="E102" i="18"/>
  <c r="B102" i="18"/>
  <c r="E101" i="18"/>
  <c r="B101" i="18"/>
  <c r="E100" i="18"/>
  <c r="B100" i="18"/>
  <c r="E99" i="18"/>
  <c r="B99" i="18"/>
  <c r="E98" i="18"/>
  <c r="B98" i="18"/>
  <c r="E97" i="18"/>
  <c r="B97" i="18"/>
  <c r="E96" i="18"/>
  <c r="B96" i="18"/>
  <c r="E95" i="18"/>
  <c r="B95" i="18"/>
  <c r="E94" i="18"/>
  <c r="B94" i="18"/>
  <c r="E93" i="18"/>
  <c r="B93" i="18"/>
  <c r="E92" i="18"/>
  <c r="B92" i="18"/>
  <c r="E91" i="18"/>
  <c r="B91" i="18"/>
  <c r="E90" i="18"/>
  <c r="B90" i="18"/>
  <c r="E89" i="18"/>
  <c r="B89" i="18"/>
  <c r="E88" i="18"/>
  <c r="B88" i="18"/>
  <c r="E87" i="18"/>
  <c r="B87" i="18"/>
  <c r="E86" i="18"/>
  <c r="B86" i="18"/>
  <c r="E85" i="18"/>
  <c r="B85" i="18"/>
  <c r="E84" i="18"/>
  <c r="B84" i="18"/>
  <c r="E83" i="18"/>
  <c r="B83" i="18"/>
  <c r="E82" i="18"/>
  <c r="B82" i="18"/>
  <c r="E81" i="18"/>
  <c r="B81" i="18"/>
  <c r="E80" i="18"/>
  <c r="B80" i="18"/>
  <c r="E79" i="18"/>
  <c r="B79" i="18"/>
  <c r="E78" i="18"/>
  <c r="B78" i="18"/>
  <c r="E77" i="18"/>
  <c r="B77" i="18"/>
  <c r="E76" i="18"/>
  <c r="B76" i="18"/>
  <c r="E75" i="18"/>
  <c r="B75" i="18"/>
  <c r="E74" i="18"/>
  <c r="B74" i="18"/>
  <c r="E73" i="18"/>
  <c r="B73" i="18"/>
  <c r="E72" i="18"/>
  <c r="B72" i="18"/>
  <c r="E71" i="18"/>
  <c r="B71" i="18"/>
  <c r="E70" i="18"/>
  <c r="B70" i="18"/>
  <c r="E69" i="18"/>
  <c r="B69" i="18"/>
  <c r="E68" i="18"/>
  <c r="B68" i="18"/>
  <c r="E67" i="18"/>
  <c r="B67" i="18"/>
  <c r="E66" i="18"/>
  <c r="B66" i="18"/>
  <c r="E65" i="18"/>
  <c r="B65" i="18"/>
  <c r="E64" i="18"/>
  <c r="B64" i="18"/>
  <c r="E63" i="18"/>
  <c r="B63" i="18"/>
  <c r="E62" i="18"/>
  <c r="B62" i="18"/>
  <c r="E61" i="18"/>
  <c r="B61" i="18"/>
  <c r="E60" i="18"/>
  <c r="B60" i="18"/>
  <c r="E59" i="18"/>
  <c r="B59" i="18"/>
  <c r="E58" i="18"/>
  <c r="B58" i="18"/>
  <c r="E57" i="18"/>
  <c r="B57" i="18"/>
  <c r="E56" i="18"/>
  <c r="B56" i="18"/>
  <c r="E55" i="18"/>
  <c r="B55" i="18"/>
  <c r="E54" i="18"/>
  <c r="B54" i="18"/>
  <c r="E53" i="18"/>
  <c r="B53" i="18"/>
  <c r="E52" i="18"/>
  <c r="B52" i="18"/>
  <c r="E51" i="18"/>
  <c r="B51" i="18"/>
  <c r="E50" i="18"/>
  <c r="B50" i="18"/>
  <c r="E49" i="18"/>
  <c r="B49" i="18"/>
  <c r="E48" i="18"/>
  <c r="B48" i="18"/>
  <c r="E47" i="18"/>
  <c r="B47" i="18"/>
  <c r="E46" i="18"/>
  <c r="B46" i="18"/>
  <c r="E45" i="18"/>
  <c r="B45" i="18"/>
  <c r="E44" i="18"/>
  <c r="B44" i="18"/>
  <c r="E43" i="18"/>
  <c r="B43" i="18"/>
  <c r="E42" i="18"/>
  <c r="B42" i="18"/>
  <c r="E41" i="18"/>
  <c r="B41" i="18"/>
  <c r="E40" i="18"/>
  <c r="B40" i="18"/>
  <c r="E39" i="18"/>
  <c r="B39" i="18"/>
  <c r="E38" i="18"/>
  <c r="B38" i="18"/>
  <c r="E37" i="18"/>
  <c r="B37" i="18"/>
  <c r="E36" i="18"/>
  <c r="B36" i="18"/>
  <c r="E35" i="18"/>
  <c r="B35" i="18"/>
  <c r="E34" i="18"/>
  <c r="B34" i="18"/>
  <c r="E33" i="18"/>
  <c r="B33" i="18"/>
  <c r="E32" i="18"/>
  <c r="B32" i="18"/>
  <c r="E31" i="18"/>
  <c r="B31" i="18"/>
  <c r="E30" i="18"/>
  <c r="B30" i="18"/>
  <c r="E29" i="18"/>
  <c r="B29" i="18"/>
  <c r="E28" i="18"/>
  <c r="B28" i="18"/>
  <c r="E27" i="18"/>
  <c r="B27" i="18"/>
  <c r="E26" i="18"/>
  <c r="B26" i="18"/>
  <c r="E25" i="18"/>
  <c r="B25" i="18"/>
  <c r="E24" i="18"/>
  <c r="B24" i="18"/>
  <c r="E23" i="18"/>
  <c r="B23" i="18"/>
  <c r="E22" i="18"/>
  <c r="B22" i="18"/>
  <c r="E21" i="18"/>
  <c r="B21" i="18"/>
  <c r="E20" i="18"/>
  <c r="B20" i="18"/>
  <c r="E19" i="18"/>
  <c r="B19" i="18"/>
  <c r="E18" i="18"/>
  <c r="B18" i="18"/>
  <c r="E17" i="18"/>
  <c r="B17" i="18"/>
  <c r="E16" i="18"/>
  <c r="B16" i="18"/>
  <c r="E15" i="18"/>
  <c r="B15" i="18"/>
  <c r="E14" i="18"/>
  <c r="B14" i="18"/>
  <c r="E13" i="18"/>
  <c r="B13" i="18"/>
  <c r="E12" i="18"/>
  <c r="B12" i="18"/>
  <c r="E11" i="18"/>
  <c r="B11" i="18"/>
  <c r="E10" i="18"/>
  <c r="B10" i="18"/>
  <c r="E9" i="18"/>
  <c r="B9" i="18"/>
  <c r="E8" i="18"/>
  <c r="B8" i="18"/>
  <c r="E7" i="18"/>
  <c r="B7" i="18"/>
  <c r="E6" i="18"/>
  <c r="B6" i="18"/>
  <c r="E5" i="18"/>
  <c r="B5" i="18"/>
  <c r="E4" i="18"/>
  <c r="B4" i="18"/>
  <c r="E3" i="18"/>
  <c r="B3" i="18"/>
  <c r="E2" i="18"/>
  <c r="B2" i="18"/>
  <c r="F21" i="7"/>
  <c r="F20" i="7"/>
  <c r="F19" i="7"/>
  <c r="F18" i="7"/>
  <c r="F17" i="7"/>
  <c r="F16" i="7"/>
  <c r="F15" i="7"/>
  <c r="F14" i="7"/>
  <c r="F13" i="7"/>
  <c r="F12" i="7"/>
  <c r="F11" i="7"/>
  <c r="F10" i="7"/>
  <c r="F9" i="7"/>
  <c r="F8" i="7"/>
  <c r="F7" i="7"/>
  <c r="F6" i="7"/>
  <c r="F5"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J2" i="18" l="1"/>
  <c r="N230" i="18"/>
  <c r="N231" i="18"/>
  <c r="K228" i="18"/>
  <c r="N228" i="18" s="1"/>
  <c r="G228" i="18"/>
  <c r="K225" i="18"/>
  <c r="M225" i="18" s="1"/>
  <c r="K226" i="18"/>
  <c r="N226" i="18" s="1"/>
  <c r="K224" i="18"/>
  <c r="N224" i="18" s="1"/>
  <c r="G226" i="18"/>
  <c r="K229" i="18"/>
  <c r="M229" i="18" s="1"/>
  <c r="K227" i="18"/>
  <c r="K222" i="18"/>
  <c r="K223" i="18"/>
  <c r="W3" i="18"/>
  <c r="W4" i="18"/>
  <c r="W5" i="18"/>
  <c r="W6" i="18"/>
  <c r="W7" i="18"/>
  <c r="W8" i="18"/>
  <c r="W9" i="18"/>
  <c r="W10" i="18"/>
  <c r="W11" i="18"/>
  <c r="W12" i="18"/>
  <c r="W13" i="18"/>
  <c r="W14" i="18"/>
  <c r="W15" i="18"/>
  <c r="W16" i="18"/>
  <c r="W17" i="18"/>
  <c r="W18" i="18"/>
  <c r="W19" i="18"/>
  <c r="W20" i="18"/>
  <c r="W21" i="18"/>
  <c r="W22" i="18"/>
  <c r="W23" i="18"/>
  <c r="W24" i="18"/>
  <c r="W25" i="18"/>
  <c r="W26" i="18"/>
  <c r="W27" i="18"/>
  <c r="W28" i="18"/>
  <c r="W29" i="18"/>
  <c r="W30" i="18"/>
  <c r="W31" i="18"/>
  <c r="W32" i="18"/>
  <c r="W33" i="18"/>
  <c r="W34" i="18"/>
  <c r="W35" i="18"/>
  <c r="W36" i="18"/>
  <c r="W37" i="18"/>
  <c r="W38" i="18"/>
  <c r="W39" i="18"/>
  <c r="W40" i="18"/>
  <c r="W41" i="18"/>
  <c r="W42" i="18"/>
  <c r="W43" i="18"/>
  <c r="W44" i="18"/>
  <c r="W45" i="18"/>
  <c r="W46" i="18"/>
  <c r="W47" i="18"/>
  <c r="W48" i="18"/>
  <c r="W49" i="18"/>
  <c r="W50" i="18"/>
  <c r="W51" i="18"/>
  <c r="W52" i="18"/>
  <c r="W53" i="18"/>
  <c r="W54" i="18"/>
  <c r="W55" i="18"/>
  <c r="W56" i="18"/>
  <c r="W57" i="18"/>
  <c r="W58" i="18"/>
  <c r="W59" i="18"/>
  <c r="W60" i="18"/>
  <c r="W61" i="18"/>
  <c r="W62" i="18"/>
  <c r="W63" i="18"/>
  <c r="W64" i="18"/>
  <c r="W65" i="18"/>
  <c r="W66" i="18"/>
  <c r="W67" i="18"/>
  <c r="W68" i="18"/>
  <c r="W69" i="18"/>
  <c r="W70" i="18"/>
  <c r="W71" i="18"/>
  <c r="W72" i="18"/>
  <c r="W73" i="18"/>
  <c r="W74" i="18"/>
  <c r="W75" i="18"/>
  <c r="W76" i="18"/>
  <c r="W77" i="18"/>
  <c r="W78" i="18"/>
  <c r="W79" i="18"/>
  <c r="W80" i="18"/>
  <c r="W81" i="18"/>
  <c r="W82" i="18"/>
  <c r="W83" i="18"/>
  <c r="W84" i="18"/>
  <c r="W85" i="18"/>
  <c r="W86" i="18"/>
  <c r="W87" i="18"/>
  <c r="W88" i="18"/>
  <c r="W89" i="18"/>
  <c r="W90" i="18"/>
  <c r="W91" i="18"/>
  <c r="W92" i="18"/>
  <c r="W93" i="18"/>
  <c r="W94" i="18"/>
  <c r="W95" i="18"/>
  <c r="W96" i="18"/>
  <c r="W97" i="18"/>
  <c r="W98" i="18"/>
  <c r="W99" i="18"/>
  <c r="W100" i="18"/>
  <c r="W101" i="18"/>
  <c r="W102" i="18"/>
  <c r="W103" i="18"/>
  <c r="W104" i="18"/>
  <c r="W105" i="18"/>
  <c r="W106" i="18"/>
  <c r="W107" i="18"/>
  <c r="W108" i="18"/>
  <c r="W109" i="18"/>
  <c r="W110" i="18"/>
  <c r="W111" i="18"/>
  <c r="W112" i="18"/>
  <c r="W113" i="18"/>
  <c r="W114" i="18"/>
  <c r="W115" i="18"/>
  <c r="W116" i="18"/>
  <c r="W117" i="18"/>
  <c r="W118" i="18"/>
  <c r="W119" i="18"/>
  <c r="W120" i="18"/>
  <c r="W121" i="18"/>
  <c r="W122" i="18"/>
  <c r="W123" i="18"/>
  <c r="W124" i="18"/>
  <c r="W125" i="18"/>
  <c r="W126" i="18"/>
  <c r="W127" i="18"/>
  <c r="W128" i="18"/>
  <c r="W129" i="18"/>
  <c r="W130" i="18"/>
  <c r="W131" i="18"/>
  <c r="W132" i="18"/>
  <c r="W133" i="18"/>
  <c r="W134" i="18"/>
  <c r="W135" i="18"/>
  <c r="W136" i="18"/>
  <c r="W137" i="18"/>
  <c r="W138" i="18"/>
  <c r="W139" i="18"/>
  <c r="W140" i="18"/>
  <c r="W141" i="18"/>
  <c r="W142" i="18"/>
  <c r="W143" i="18"/>
  <c r="W144" i="18"/>
  <c r="W145" i="18"/>
  <c r="W146" i="18"/>
  <c r="W147" i="18"/>
  <c r="W148" i="18"/>
  <c r="W149" i="18"/>
  <c r="W150" i="18"/>
  <c r="W151" i="18"/>
  <c r="W152" i="18"/>
  <c r="W153" i="18"/>
  <c r="W154" i="18"/>
  <c r="W155" i="18"/>
  <c r="W156" i="18"/>
  <c r="W157" i="18"/>
  <c r="W158" i="18"/>
  <c r="W159" i="18"/>
  <c r="W160" i="18"/>
  <c r="W161" i="18"/>
  <c r="W162" i="18"/>
  <c r="W163" i="18"/>
  <c r="W164" i="18"/>
  <c r="W165" i="18"/>
  <c r="W166" i="18"/>
  <c r="W167" i="18"/>
  <c r="W168" i="18"/>
  <c r="W169" i="18"/>
  <c r="W170" i="18"/>
  <c r="W171" i="18"/>
  <c r="W172" i="18"/>
  <c r="W173" i="18"/>
  <c r="W174" i="18"/>
  <c r="W175" i="18"/>
  <c r="W176" i="18"/>
  <c r="W177" i="18"/>
  <c r="W178" i="18"/>
  <c r="W179" i="18"/>
  <c r="W180" i="18"/>
  <c r="W181" i="18"/>
  <c r="W182" i="18"/>
  <c r="W183" i="18"/>
  <c r="W184" i="18"/>
  <c r="W185" i="18"/>
  <c r="W186" i="18"/>
  <c r="W187" i="18"/>
  <c r="W188" i="18"/>
  <c r="W189" i="18"/>
  <c r="W190" i="18"/>
  <c r="W191" i="18"/>
  <c r="W192" i="18"/>
  <c r="W193" i="18"/>
  <c r="W194" i="18"/>
  <c r="W195" i="18"/>
  <c r="W196" i="18"/>
  <c r="W197" i="18"/>
  <c r="W198" i="18"/>
  <c r="W199" i="18"/>
  <c r="W200" i="18"/>
  <c r="W201" i="18"/>
  <c r="W202" i="18"/>
  <c r="W203" i="18"/>
  <c r="W204" i="18"/>
  <c r="W205" i="18"/>
  <c r="W206" i="18"/>
  <c r="W207" i="18"/>
  <c r="W208" i="18"/>
  <c r="W209" i="18"/>
  <c r="W210" i="18"/>
  <c r="W211" i="18"/>
  <c r="W212" i="18"/>
  <c r="W213" i="18"/>
  <c r="W214" i="18"/>
  <c r="W215" i="18"/>
  <c r="W216" i="18"/>
  <c r="W217" i="18"/>
  <c r="W218" i="18"/>
  <c r="W219" i="18"/>
  <c r="W220" i="18"/>
  <c r="W221" i="18"/>
  <c r="W2" i="18"/>
  <c r="M228" i="18" l="1"/>
  <c r="N225" i="18"/>
  <c r="M226" i="18"/>
  <c r="N229" i="18"/>
  <c r="M224" i="18"/>
  <c r="N222" i="18"/>
  <c r="M222" i="18"/>
  <c r="N227" i="18"/>
  <c r="M227" i="18"/>
  <c r="N223" i="18"/>
  <c r="M223" i="18"/>
  <c r="G207" i="18" l="1"/>
  <c r="G206" i="18"/>
  <c r="G205" i="18"/>
  <c r="P3" i="18" l="1"/>
  <c r="P4" i="18"/>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197" i="18"/>
  <c r="P198" i="18"/>
  <c r="P199" i="18"/>
  <c r="P200" i="18"/>
  <c r="P201" i="18"/>
  <c r="P202" i="18"/>
  <c r="P203" i="18"/>
  <c r="P204" i="18"/>
  <c r="P205" i="18"/>
  <c r="P206" i="18"/>
  <c r="P207" i="18"/>
  <c r="P208" i="18"/>
  <c r="P209" i="18"/>
  <c r="P210" i="18"/>
  <c r="P211" i="18"/>
  <c r="P212" i="18"/>
  <c r="P213" i="18"/>
  <c r="P214" i="18"/>
  <c r="P215" i="18"/>
  <c r="P216" i="18"/>
  <c r="P217" i="18"/>
  <c r="P218" i="18"/>
  <c r="P219" i="18"/>
  <c r="P220" i="18"/>
  <c r="P221" i="18"/>
  <c r="P2" i="18"/>
  <c r="K3" i="18"/>
  <c r="K4" i="18"/>
  <c r="L4" i="18" s="1"/>
  <c r="K5" i="18"/>
  <c r="L5" i="18" s="1"/>
  <c r="K6" i="18"/>
  <c r="L6" i="18" s="1"/>
  <c r="K7" i="18"/>
  <c r="K8" i="18"/>
  <c r="L8" i="18" s="1"/>
  <c r="K9" i="18"/>
  <c r="L9" i="18" s="1"/>
  <c r="K10" i="18"/>
  <c r="L10" i="18" s="1"/>
  <c r="K11" i="18"/>
  <c r="K12" i="18"/>
  <c r="L12" i="18" s="1"/>
  <c r="K13" i="18"/>
  <c r="L13" i="18" s="1"/>
  <c r="K14" i="18"/>
  <c r="L14" i="18" s="1"/>
  <c r="K15" i="18"/>
  <c r="K16" i="18"/>
  <c r="K17" i="18"/>
  <c r="K18" i="18"/>
  <c r="L18" i="18" s="1"/>
  <c r="K19" i="18"/>
  <c r="L19" i="18" s="1"/>
  <c r="K20" i="18"/>
  <c r="K21" i="18"/>
  <c r="K22" i="18"/>
  <c r="L22" i="18" s="1"/>
  <c r="K23" i="18"/>
  <c r="L23" i="18" s="1"/>
  <c r="K24" i="18"/>
  <c r="K25" i="18"/>
  <c r="K26" i="18"/>
  <c r="L26" i="18" s="1"/>
  <c r="K27" i="18"/>
  <c r="K28" i="18"/>
  <c r="K29" i="18"/>
  <c r="K30" i="18"/>
  <c r="L30" i="18" s="1"/>
  <c r="K31" i="18"/>
  <c r="K32" i="18"/>
  <c r="K33" i="18"/>
  <c r="K34" i="18"/>
  <c r="K35" i="18"/>
  <c r="K36" i="18"/>
  <c r="L36" i="18" s="1"/>
  <c r="K37" i="18"/>
  <c r="K38" i="18"/>
  <c r="L38" i="18" s="1"/>
  <c r="K39" i="18"/>
  <c r="L39" i="18" s="1"/>
  <c r="K40" i="18"/>
  <c r="K41" i="18"/>
  <c r="L41" i="18" s="1"/>
  <c r="K42" i="18"/>
  <c r="L42" i="18" s="1"/>
  <c r="K43" i="18"/>
  <c r="K44" i="18"/>
  <c r="K45" i="18"/>
  <c r="L45" i="18" s="1"/>
  <c r="K46" i="18"/>
  <c r="L46" i="18" s="1"/>
  <c r="K47" i="18"/>
  <c r="L47" i="18" s="1"/>
  <c r="K48" i="18"/>
  <c r="K49" i="18"/>
  <c r="L49" i="18" s="1"/>
  <c r="K50" i="18"/>
  <c r="L50" i="18" s="1"/>
  <c r="K51" i="18"/>
  <c r="L51" i="18" s="1"/>
  <c r="K52" i="18"/>
  <c r="L52" i="18" s="1"/>
  <c r="K53" i="18"/>
  <c r="L53" i="18" s="1"/>
  <c r="K54" i="18"/>
  <c r="K55" i="18"/>
  <c r="K56" i="18"/>
  <c r="L56" i="18" s="1"/>
  <c r="K57" i="18"/>
  <c r="L57" i="18" s="1"/>
  <c r="K58" i="18"/>
  <c r="L58" i="18" s="1"/>
  <c r="K59" i="18"/>
  <c r="L59" i="18" s="1"/>
  <c r="K60" i="18"/>
  <c r="K61" i="18"/>
  <c r="L61" i="18" s="1"/>
  <c r="K62" i="18"/>
  <c r="L62" i="18" s="1"/>
  <c r="K63" i="18"/>
  <c r="L63" i="18" s="1"/>
  <c r="K64" i="18"/>
  <c r="K65" i="18"/>
  <c r="L65" i="18" s="1"/>
  <c r="K66" i="18"/>
  <c r="L66" i="18" s="1"/>
  <c r="K67" i="18"/>
  <c r="L67" i="18" s="1"/>
  <c r="K68" i="18"/>
  <c r="L68" i="18" s="1"/>
  <c r="K69" i="18"/>
  <c r="L69" i="18" s="1"/>
  <c r="K70" i="18"/>
  <c r="L70" i="18" s="1"/>
  <c r="K71" i="18"/>
  <c r="K72" i="18"/>
  <c r="L72" i="18" s="1"/>
  <c r="K73" i="18"/>
  <c r="L73" i="18" s="1"/>
  <c r="K74" i="18"/>
  <c r="L74" i="18" s="1"/>
  <c r="K75" i="18"/>
  <c r="L75" i="18" s="1"/>
  <c r="K76" i="18"/>
  <c r="K77" i="18"/>
  <c r="L77" i="18" s="1"/>
  <c r="K78" i="18"/>
  <c r="L78" i="18" s="1"/>
  <c r="K79" i="18"/>
  <c r="K80" i="18"/>
  <c r="K81" i="18"/>
  <c r="L81" i="18" s="1"/>
  <c r="K82" i="18"/>
  <c r="L82" i="18" s="1"/>
  <c r="K83" i="18"/>
  <c r="L83" i="18" s="1"/>
  <c r="K84" i="18"/>
  <c r="L84" i="18" s="1"/>
  <c r="K85" i="18"/>
  <c r="L85" i="18" s="1"/>
  <c r="K86" i="18"/>
  <c r="L86" i="18" s="1"/>
  <c r="K87" i="18"/>
  <c r="K88" i="18"/>
  <c r="K89" i="18"/>
  <c r="L89" i="18" s="1"/>
  <c r="K90" i="18"/>
  <c r="L90" i="18" s="1"/>
  <c r="K91" i="18"/>
  <c r="L91" i="18" s="1"/>
  <c r="K92" i="18"/>
  <c r="L92" i="18" s="1"/>
  <c r="K93" i="18"/>
  <c r="K94" i="18"/>
  <c r="L94" i="18" s="1"/>
  <c r="K95" i="18"/>
  <c r="K96" i="18"/>
  <c r="L96" i="18" s="1"/>
  <c r="K97" i="18"/>
  <c r="L97" i="18" s="1"/>
  <c r="K98" i="18"/>
  <c r="L98" i="18" s="1"/>
  <c r="K99" i="18"/>
  <c r="K100" i="18"/>
  <c r="L100" i="18" s="1"/>
  <c r="K101" i="18"/>
  <c r="L101" i="18" s="1"/>
  <c r="K102" i="18"/>
  <c r="L102" i="18" s="1"/>
  <c r="K103" i="18"/>
  <c r="K104" i="18"/>
  <c r="L104" i="18" s="1"/>
  <c r="K105" i="18"/>
  <c r="L105" i="18" s="1"/>
  <c r="K106" i="18"/>
  <c r="L106" i="18" s="1"/>
  <c r="K107" i="18"/>
  <c r="K108" i="18"/>
  <c r="L108" i="18" s="1"/>
  <c r="K109" i="18"/>
  <c r="L109" i="18" s="1"/>
  <c r="K110" i="18"/>
  <c r="L110" i="18" s="1"/>
  <c r="K111" i="18"/>
  <c r="K112" i="18"/>
  <c r="L112" i="18" s="1"/>
  <c r="K113" i="18"/>
  <c r="L113" i="18" s="1"/>
  <c r="K114" i="18"/>
  <c r="K115" i="18"/>
  <c r="L115" i="18" s="1"/>
  <c r="K116" i="18"/>
  <c r="K117" i="18"/>
  <c r="L117" i="18" s="1"/>
  <c r="K118" i="18"/>
  <c r="L118" i="18" s="1"/>
  <c r="K119" i="18"/>
  <c r="K120" i="18"/>
  <c r="L120" i="18" s="1"/>
  <c r="K121" i="18"/>
  <c r="L121" i="18" s="1"/>
  <c r="K122" i="18"/>
  <c r="K123" i="18"/>
  <c r="L123" i="18" s="1"/>
  <c r="K124" i="18"/>
  <c r="K125" i="18"/>
  <c r="K126" i="18"/>
  <c r="L126" i="18" s="1"/>
  <c r="K127" i="18"/>
  <c r="L127" i="18" s="1"/>
  <c r="K128" i="18"/>
  <c r="K129" i="18"/>
  <c r="L129" i="18" s="1"/>
  <c r="K130" i="18"/>
  <c r="L130" i="18" s="1"/>
  <c r="K131" i="18"/>
  <c r="K132" i="18"/>
  <c r="L132" i="18" s="1"/>
  <c r="K133" i="18"/>
  <c r="L133" i="18" s="1"/>
  <c r="K134" i="18"/>
  <c r="L134" i="18" s="1"/>
  <c r="K135" i="18"/>
  <c r="L135" i="18" s="1"/>
  <c r="K136" i="18"/>
  <c r="K137" i="18"/>
  <c r="L137" i="18" s="1"/>
  <c r="K138" i="18"/>
  <c r="L138" i="18" s="1"/>
  <c r="K139" i="18"/>
  <c r="L139" i="18" s="1"/>
  <c r="K140" i="18"/>
  <c r="L140" i="18" s="1"/>
  <c r="K141" i="18"/>
  <c r="L141" i="18" s="1"/>
  <c r="K142" i="18"/>
  <c r="K143" i="18"/>
  <c r="K144" i="18"/>
  <c r="L144" i="18" s="1"/>
  <c r="K145" i="18"/>
  <c r="L145" i="18" s="1"/>
  <c r="K146" i="18"/>
  <c r="L146" i="18" s="1"/>
  <c r="K147" i="18"/>
  <c r="K148" i="18"/>
  <c r="K149" i="18"/>
  <c r="L149" i="18" s="1"/>
  <c r="K150" i="18"/>
  <c r="L150" i="18" s="1"/>
  <c r="K151" i="18"/>
  <c r="L151" i="18" s="1"/>
  <c r="K152" i="18"/>
  <c r="K153" i="18"/>
  <c r="K154" i="18"/>
  <c r="L154" i="18" s="1"/>
  <c r="K155" i="18"/>
  <c r="K156" i="18"/>
  <c r="K157" i="18"/>
  <c r="L157" i="18" s="1"/>
  <c r="K158" i="18"/>
  <c r="L158" i="18" s="1"/>
  <c r="K159" i="18"/>
  <c r="L159" i="18" s="1"/>
  <c r="K160" i="18"/>
  <c r="K161" i="18"/>
  <c r="L161" i="18" s="1"/>
  <c r="K162" i="18"/>
  <c r="L162" i="18" s="1"/>
  <c r="K163" i="18"/>
  <c r="K164" i="18"/>
  <c r="L164" i="18" s="1"/>
  <c r="K165" i="18"/>
  <c r="K166" i="18"/>
  <c r="L166" i="18" s="1"/>
  <c r="K167" i="18"/>
  <c r="K168" i="18"/>
  <c r="L168" i="18" s="1"/>
  <c r="K169" i="18"/>
  <c r="L169" i="18" s="1"/>
  <c r="K170" i="18"/>
  <c r="L170" i="18" s="1"/>
  <c r="K171" i="18"/>
  <c r="K172" i="18"/>
  <c r="K173" i="18"/>
  <c r="K174" i="18"/>
  <c r="K175" i="18"/>
  <c r="L175" i="18" s="1"/>
  <c r="K176" i="18"/>
  <c r="L176" i="18" s="1"/>
  <c r="K177" i="18"/>
  <c r="K178" i="18"/>
  <c r="K179" i="18"/>
  <c r="K180" i="18"/>
  <c r="K181" i="18"/>
  <c r="L181" i="18" s="1"/>
  <c r="K182" i="18"/>
  <c r="K183" i="18"/>
  <c r="K184" i="18"/>
  <c r="K185" i="18"/>
  <c r="K186" i="18"/>
  <c r="L186" i="18" s="1"/>
  <c r="K187" i="18"/>
  <c r="L187" i="18" s="1"/>
  <c r="K188" i="18"/>
  <c r="K189" i="18"/>
  <c r="L189" i="18" s="1"/>
  <c r="K190" i="18"/>
  <c r="L190" i="18" s="1"/>
  <c r="K191" i="18"/>
  <c r="L191" i="18" s="1"/>
  <c r="K192" i="18"/>
  <c r="K193" i="18"/>
  <c r="K194" i="18"/>
  <c r="L194" i="18" s="1"/>
  <c r="K195" i="18"/>
  <c r="L195" i="18" s="1"/>
  <c r="K196" i="18"/>
  <c r="K197" i="18"/>
  <c r="K198" i="18"/>
  <c r="K199" i="18"/>
  <c r="K200" i="18"/>
  <c r="K201" i="18"/>
  <c r="K202" i="18"/>
  <c r="K203" i="18"/>
  <c r="K204" i="18"/>
  <c r="K205" i="18"/>
  <c r="K206" i="18"/>
  <c r="K207" i="18"/>
  <c r="K208" i="18"/>
  <c r="K209" i="18"/>
  <c r="K210" i="18"/>
  <c r="K211" i="18"/>
  <c r="K212" i="18"/>
  <c r="K213" i="18"/>
  <c r="K214" i="18"/>
  <c r="K215" i="18"/>
  <c r="K216" i="18"/>
  <c r="K217" i="18"/>
  <c r="K218" i="18"/>
  <c r="K219" i="18"/>
  <c r="K220" i="18"/>
  <c r="K221" i="18"/>
  <c r="K2" i="18"/>
  <c r="L3" i="18"/>
  <c r="L7" i="18"/>
  <c r="L11" i="18"/>
  <c r="L16" i="18"/>
  <c r="L17" i="18"/>
  <c r="L20" i="18"/>
  <c r="L21" i="18"/>
  <c r="L24" i="18"/>
  <c r="L25" i="18"/>
  <c r="L28" i="18"/>
  <c r="L33" i="18"/>
  <c r="L35" i="18"/>
  <c r="L37" i="18"/>
  <c r="L44" i="18"/>
  <c r="L48" i="18"/>
  <c r="L54" i="18"/>
  <c r="L60" i="18"/>
  <c r="L64" i="18"/>
  <c r="L71" i="18"/>
  <c r="L76" i="18"/>
  <c r="L79" i="18"/>
  <c r="L80" i="18"/>
  <c r="L87" i="18"/>
  <c r="L95" i="18"/>
  <c r="L99" i="18"/>
  <c r="L103" i="18"/>
  <c r="L107" i="18"/>
  <c r="L111" i="18"/>
  <c r="L119" i="18"/>
  <c r="L124" i="18"/>
  <c r="L128" i="18"/>
  <c r="L152" i="18"/>
  <c r="L155" i="18"/>
  <c r="L156" i="18"/>
  <c r="L160" i="18"/>
  <c r="L167" i="18"/>
  <c r="L171" i="18"/>
  <c r="L180" i="18"/>
  <c r="L193" i="18"/>
  <c r="G3" i="18"/>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0"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175" i="18"/>
  <c r="G176" i="18"/>
  <c r="G177" i="18"/>
  <c r="G178" i="18"/>
  <c r="G179" i="18"/>
  <c r="G180" i="18"/>
  <c r="G181" i="18"/>
  <c r="G182" i="18"/>
  <c r="G183" i="18"/>
  <c r="G184" i="18"/>
  <c r="G185" i="18"/>
  <c r="G186" i="18"/>
  <c r="G187" i="18"/>
  <c r="G188" i="18"/>
  <c r="G189" i="18"/>
  <c r="G190" i="18"/>
  <c r="G191" i="18"/>
  <c r="G192" i="18"/>
  <c r="G193" i="18"/>
  <c r="G194" i="18"/>
  <c r="G195" i="18"/>
  <c r="G196" i="18"/>
  <c r="G198" i="18"/>
  <c r="G199" i="18"/>
  <c r="G200" i="18"/>
  <c r="G201" i="18"/>
  <c r="G202" i="18"/>
  <c r="G203" i="18"/>
  <c r="G204" i="18"/>
  <c r="G208" i="18"/>
  <c r="G209" i="18"/>
  <c r="G210" i="18"/>
  <c r="G211" i="18"/>
  <c r="G212" i="18"/>
  <c r="G213" i="18"/>
  <c r="G214" i="18"/>
  <c r="G215" i="18"/>
  <c r="G216" i="18"/>
  <c r="G217" i="18"/>
  <c r="G218" i="18"/>
  <c r="G219" i="18"/>
  <c r="G220" i="18"/>
  <c r="G221" i="18"/>
  <c r="G2" i="18"/>
  <c r="F194" i="18"/>
  <c r="N212" i="18" l="1"/>
  <c r="N204" i="18"/>
  <c r="N200" i="18"/>
  <c r="N196" i="18"/>
  <c r="N192" i="18"/>
  <c r="N188" i="18"/>
  <c r="M188" i="18"/>
  <c r="N184" i="18"/>
  <c r="M184" i="18"/>
  <c r="N180" i="18"/>
  <c r="M180" i="18"/>
  <c r="N176" i="18"/>
  <c r="M176" i="18"/>
  <c r="N172" i="18"/>
  <c r="M172" i="18"/>
  <c r="N168" i="18"/>
  <c r="M168" i="18"/>
  <c r="N164" i="18"/>
  <c r="M164" i="18"/>
  <c r="N160" i="18"/>
  <c r="M160" i="18"/>
  <c r="N156" i="18"/>
  <c r="M156" i="18"/>
  <c r="N152" i="18"/>
  <c r="M152" i="18"/>
  <c r="N148" i="18"/>
  <c r="M148" i="18"/>
  <c r="N144" i="18"/>
  <c r="M144" i="18"/>
  <c r="N140" i="18"/>
  <c r="M140" i="18"/>
  <c r="N136" i="18"/>
  <c r="M136" i="18"/>
  <c r="N132" i="18"/>
  <c r="M132" i="18"/>
  <c r="N128" i="18"/>
  <c r="M128" i="18"/>
  <c r="N124" i="18"/>
  <c r="M124" i="18"/>
  <c r="N120" i="18"/>
  <c r="M120" i="18"/>
  <c r="N116" i="18"/>
  <c r="M116" i="18"/>
  <c r="N112" i="18"/>
  <c r="M112" i="18"/>
  <c r="N108" i="18"/>
  <c r="M108" i="18"/>
  <c r="N104" i="18"/>
  <c r="M104" i="18"/>
  <c r="N100" i="18"/>
  <c r="M100" i="18"/>
  <c r="N96" i="18"/>
  <c r="M96" i="18"/>
  <c r="N92" i="18"/>
  <c r="M92" i="18"/>
  <c r="N88" i="18"/>
  <c r="M88" i="18"/>
  <c r="N84" i="18"/>
  <c r="M84" i="18"/>
  <c r="N80" i="18"/>
  <c r="M80" i="18"/>
  <c r="N76" i="18"/>
  <c r="M76" i="18"/>
  <c r="N72" i="18"/>
  <c r="M72" i="18"/>
  <c r="N68" i="18"/>
  <c r="M68" i="18"/>
  <c r="N64" i="18"/>
  <c r="M64" i="18"/>
  <c r="N60" i="18"/>
  <c r="M60" i="18"/>
  <c r="N56" i="18"/>
  <c r="M56" i="18"/>
  <c r="N52" i="18"/>
  <c r="M52" i="18"/>
  <c r="N48" i="18"/>
  <c r="M48" i="18"/>
  <c r="N44" i="18"/>
  <c r="M44" i="18"/>
  <c r="N40" i="18"/>
  <c r="M40" i="18"/>
  <c r="N36" i="18"/>
  <c r="M36" i="18"/>
  <c r="N32" i="18"/>
  <c r="M32" i="18"/>
  <c r="N28" i="18"/>
  <c r="M28" i="18"/>
  <c r="N24" i="18"/>
  <c r="M24" i="18"/>
  <c r="N20" i="18"/>
  <c r="M20" i="18"/>
  <c r="N16" i="18"/>
  <c r="M16" i="18"/>
  <c r="N12" i="18"/>
  <c r="M12" i="18"/>
  <c r="N8" i="18"/>
  <c r="M8" i="18"/>
  <c r="N4" i="18"/>
  <c r="M4" i="18"/>
  <c r="N220" i="18"/>
  <c r="M220" i="18"/>
  <c r="N216" i="18"/>
  <c r="M216" i="18"/>
  <c r="N208" i="18"/>
  <c r="N219" i="18"/>
  <c r="M219" i="18"/>
  <c r="N215" i="18"/>
  <c r="M215" i="18"/>
  <c r="N211" i="18"/>
  <c r="N207" i="18"/>
  <c r="N203" i="18"/>
  <c r="M203" i="18"/>
  <c r="N199" i="18"/>
  <c r="N195" i="18"/>
  <c r="M195" i="18"/>
  <c r="N191" i="18"/>
  <c r="M191" i="18"/>
  <c r="N187" i="18"/>
  <c r="M187" i="18"/>
  <c r="N183" i="18"/>
  <c r="M183" i="18"/>
  <c r="N179" i="18"/>
  <c r="M179" i="18"/>
  <c r="N175" i="18"/>
  <c r="M175" i="18"/>
  <c r="N171" i="18"/>
  <c r="M171" i="18"/>
  <c r="N167" i="18"/>
  <c r="M167" i="18"/>
  <c r="N163" i="18"/>
  <c r="M163" i="18"/>
  <c r="N159" i="18"/>
  <c r="M159" i="18"/>
  <c r="N155" i="18"/>
  <c r="M155" i="18"/>
  <c r="N151" i="18"/>
  <c r="M151" i="18"/>
  <c r="N147" i="18"/>
  <c r="M147" i="18"/>
  <c r="N143" i="18"/>
  <c r="M143" i="18"/>
  <c r="N139" i="18"/>
  <c r="M139" i="18"/>
  <c r="N135" i="18"/>
  <c r="M135" i="18"/>
  <c r="N131" i="18"/>
  <c r="M131" i="18"/>
  <c r="N127" i="18"/>
  <c r="M127" i="18"/>
  <c r="N123" i="18"/>
  <c r="M123" i="18"/>
  <c r="N119" i="18"/>
  <c r="M119" i="18"/>
  <c r="N115" i="18"/>
  <c r="M115" i="18"/>
  <c r="N111" i="18"/>
  <c r="M111" i="18"/>
  <c r="N107" i="18"/>
  <c r="M107" i="18"/>
  <c r="N103" i="18"/>
  <c r="M103" i="18"/>
  <c r="N99" i="18"/>
  <c r="M99" i="18"/>
  <c r="N95" i="18"/>
  <c r="M95" i="18"/>
  <c r="N91" i="18"/>
  <c r="M91" i="18"/>
  <c r="N87" i="18"/>
  <c r="M87" i="18"/>
  <c r="N83" i="18"/>
  <c r="M83" i="18"/>
  <c r="N79" i="18"/>
  <c r="M79" i="18"/>
  <c r="N75" i="18"/>
  <c r="M75" i="18"/>
  <c r="N71" i="18"/>
  <c r="M71" i="18"/>
  <c r="N67" i="18"/>
  <c r="M67" i="18"/>
  <c r="N63" i="18"/>
  <c r="M63" i="18"/>
  <c r="N59" i="18"/>
  <c r="M59" i="18"/>
  <c r="N55" i="18"/>
  <c r="M55" i="18"/>
  <c r="N51" i="18"/>
  <c r="M51" i="18"/>
  <c r="N47" i="18"/>
  <c r="M47" i="18"/>
  <c r="N43" i="18"/>
  <c r="M43" i="18"/>
  <c r="N39" i="18"/>
  <c r="M39" i="18"/>
  <c r="N35" i="18"/>
  <c r="M35" i="18"/>
  <c r="N31" i="18"/>
  <c r="M31" i="18"/>
  <c r="N27" i="18"/>
  <c r="M27" i="18"/>
  <c r="N23" i="18"/>
  <c r="M23" i="18"/>
  <c r="N19" i="18"/>
  <c r="M19" i="18"/>
  <c r="N15" i="18"/>
  <c r="M15" i="18"/>
  <c r="N11" i="18"/>
  <c r="M11" i="18"/>
  <c r="N7" i="18"/>
  <c r="M7" i="18"/>
  <c r="N3" i="18"/>
  <c r="M3" i="18"/>
  <c r="L2" i="18"/>
  <c r="N218" i="18"/>
  <c r="M218" i="18"/>
  <c r="N214" i="18"/>
  <c r="N210" i="18"/>
  <c r="M210" i="18"/>
  <c r="N206" i="18"/>
  <c r="N202" i="18"/>
  <c r="M202" i="18"/>
  <c r="N198" i="18"/>
  <c r="N194" i="18"/>
  <c r="M194" i="18"/>
  <c r="N190" i="18"/>
  <c r="M190" i="18"/>
  <c r="N186" i="18"/>
  <c r="M186" i="18"/>
  <c r="N182" i="18"/>
  <c r="M182" i="18"/>
  <c r="N178" i="18"/>
  <c r="M178" i="18"/>
  <c r="N174" i="18"/>
  <c r="M174" i="18"/>
  <c r="N170" i="18"/>
  <c r="M170" i="18"/>
  <c r="N166" i="18"/>
  <c r="M166" i="18"/>
  <c r="N162" i="18"/>
  <c r="M162" i="18"/>
  <c r="N158" i="18"/>
  <c r="M158" i="18"/>
  <c r="N154" i="18"/>
  <c r="M154" i="18"/>
  <c r="N150" i="18"/>
  <c r="M150" i="18"/>
  <c r="N146" i="18"/>
  <c r="M146" i="18"/>
  <c r="N142" i="18"/>
  <c r="M142" i="18"/>
  <c r="N138" i="18"/>
  <c r="M138" i="18"/>
  <c r="N134" i="18"/>
  <c r="M134" i="18"/>
  <c r="N130" i="18"/>
  <c r="M130" i="18"/>
  <c r="N126" i="18"/>
  <c r="M126" i="18"/>
  <c r="N122" i="18"/>
  <c r="M122" i="18"/>
  <c r="N118" i="18"/>
  <c r="M118" i="18"/>
  <c r="N114" i="18"/>
  <c r="M114" i="18"/>
  <c r="N110" i="18"/>
  <c r="M110" i="18"/>
  <c r="N106" i="18"/>
  <c r="M106" i="18"/>
  <c r="N102" i="18"/>
  <c r="M102" i="18"/>
  <c r="N98" i="18"/>
  <c r="M98" i="18"/>
  <c r="N94" i="18"/>
  <c r="M94" i="18"/>
  <c r="N90" i="18"/>
  <c r="M90" i="18"/>
  <c r="N86" i="18"/>
  <c r="M86" i="18"/>
  <c r="N82" i="18"/>
  <c r="M82" i="18"/>
  <c r="N78" i="18"/>
  <c r="M78" i="18"/>
  <c r="N74" i="18"/>
  <c r="M74" i="18"/>
  <c r="N70" i="18"/>
  <c r="M70" i="18"/>
  <c r="N66" i="18"/>
  <c r="M66" i="18"/>
  <c r="N62" i="18"/>
  <c r="M62" i="18"/>
  <c r="N58" i="18"/>
  <c r="M58" i="18"/>
  <c r="N54" i="18"/>
  <c r="M54" i="18"/>
  <c r="N50" i="18"/>
  <c r="M50" i="18"/>
  <c r="N46" i="18"/>
  <c r="M46" i="18"/>
  <c r="N42" i="18"/>
  <c r="M42" i="18"/>
  <c r="N38" i="18"/>
  <c r="M38" i="18"/>
  <c r="N34" i="18"/>
  <c r="M34" i="18"/>
  <c r="N30" i="18"/>
  <c r="M30" i="18"/>
  <c r="N26" i="18"/>
  <c r="M26" i="18"/>
  <c r="N22" i="18"/>
  <c r="M22" i="18"/>
  <c r="N18" i="18"/>
  <c r="M18" i="18"/>
  <c r="N14" i="18"/>
  <c r="M14" i="18"/>
  <c r="N10" i="18"/>
  <c r="M10" i="18"/>
  <c r="N6" i="18"/>
  <c r="M6" i="18"/>
  <c r="N221" i="18"/>
  <c r="M221" i="18"/>
  <c r="N217" i="18"/>
  <c r="M217" i="18"/>
  <c r="N213" i="18"/>
  <c r="N209" i="18"/>
  <c r="N205" i="18"/>
  <c r="N201" i="18"/>
  <c r="M201" i="18"/>
  <c r="N197" i="18"/>
  <c r="N193" i="18"/>
  <c r="M193" i="18"/>
  <c r="N189" i="18"/>
  <c r="M189" i="18"/>
  <c r="N185" i="18"/>
  <c r="M185" i="18"/>
  <c r="N181" i="18"/>
  <c r="M181" i="18"/>
  <c r="N177" i="18"/>
  <c r="M177" i="18"/>
  <c r="N173" i="18"/>
  <c r="M173" i="18"/>
  <c r="N169" i="18"/>
  <c r="M169" i="18"/>
  <c r="N165" i="18"/>
  <c r="M165" i="18"/>
  <c r="N161" i="18"/>
  <c r="M161" i="18"/>
  <c r="N157" i="18"/>
  <c r="M157" i="18"/>
  <c r="N153" i="18"/>
  <c r="M153" i="18"/>
  <c r="N149" i="18"/>
  <c r="M149" i="18"/>
  <c r="N145" i="18"/>
  <c r="M145" i="18"/>
  <c r="N141" i="18"/>
  <c r="M141" i="18"/>
  <c r="N137" i="18"/>
  <c r="M137" i="18"/>
  <c r="N133" i="18"/>
  <c r="M133" i="18"/>
  <c r="N129" i="18"/>
  <c r="M129" i="18"/>
  <c r="N125" i="18"/>
  <c r="M125" i="18"/>
  <c r="N121" i="18"/>
  <c r="M121" i="18"/>
  <c r="N117" i="18"/>
  <c r="M117" i="18"/>
  <c r="N113" i="18"/>
  <c r="M113" i="18"/>
  <c r="N109" i="18"/>
  <c r="M109" i="18"/>
  <c r="N105" i="18"/>
  <c r="M105" i="18"/>
  <c r="N101" i="18"/>
  <c r="M101" i="18"/>
  <c r="N97" i="18"/>
  <c r="M97" i="18"/>
  <c r="N93" i="18"/>
  <c r="M93" i="18"/>
  <c r="N89" i="18"/>
  <c r="M89" i="18"/>
  <c r="N85" i="18"/>
  <c r="M85" i="18"/>
  <c r="N81" i="18"/>
  <c r="M81" i="18"/>
  <c r="N77" i="18"/>
  <c r="M77" i="18"/>
  <c r="N73" i="18"/>
  <c r="M73" i="18"/>
  <c r="N69" i="18"/>
  <c r="M69" i="18"/>
  <c r="N65" i="18"/>
  <c r="M65" i="18"/>
  <c r="N61" i="18"/>
  <c r="M61" i="18"/>
  <c r="N57" i="18"/>
  <c r="M57" i="18"/>
  <c r="N53" i="18"/>
  <c r="M53" i="18"/>
  <c r="N49" i="18"/>
  <c r="M49" i="18"/>
  <c r="N45" i="18"/>
  <c r="M45" i="18"/>
  <c r="N41" i="18"/>
  <c r="M41" i="18"/>
  <c r="N37" i="18"/>
  <c r="M37" i="18"/>
  <c r="N33" i="18"/>
  <c r="M33" i="18"/>
  <c r="N29" i="18"/>
  <c r="M29" i="18"/>
  <c r="N25" i="18"/>
  <c r="M25" i="18"/>
  <c r="N21" i="18"/>
  <c r="M21" i="18"/>
  <c r="N17" i="18"/>
  <c r="M17" i="18"/>
  <c r="N13" i="18"/>
  <c r="M13" i="18"/>
  <c r="N9" i="18"/>
  <c r="M9" i="18"/>
  <c r="N5" i="18"/>
  <c r="M5" i="18"/>
  <c r="L213" i="18"/>
  <c r="M213" i="18" s="1"/>
  <c r="L209" i="18"/>
  <c r="M209" i="18" s="1"/>
  <c r="L197" i="18"/>
  <c r="M197" i="18" s="1"/>
  <c r="L206" i="18"/>
  <c r="M206" i="18" s="1"/>
  <c r="L205" i="18"/>
  <c r="M205" i="18" s="1"/>
  <c r="L214" i="18"/>
  <c r="M214" i="18" s="1"/>
  <c r="L199" i="18"/>
  <c r="M199" i="18" s="1"/>
  <c r="L198" i="18"/>
  <c r="M198" i="18" s="1"/>
  <c r="L204" i="18"/>
  <c r="M204" i="18" s="1"/>
  <c r="L200" i="18"/>
  <c r="M200" i="18" s="1"/>
  <c r="L196" i="18"/>
  <c r="M196" i="18" s="1"/>
  <c r="L192" i="18"/>
  <c r="M192" i="18" s="1"/>
  <c r="L211" i="18"/>
  <c r="M211" i="18" s="1"/>
  <c r="L207" i="18"/>
  <c r="M207" i="18" s="1"/>
  <c r="L212" i="18"/>
  <c r="M212" i="18" s="1"/>
  <c r="L208" i="18"/>
  <c r="M208" i="18" s="1"/>
  <c r="N2" i="18"/>
  <c r="F6" i="18"/>
  <c r="F36" i="18"/>
  <c r="F32" i="18"/>
  <c r="F28" i="18"/>
  <c r="F24" i="18"/>
  <c r="F20" i="18"/>
  <c r="F16" i="18"/>
  <c r="F12" i="18"/>
  <c r="F8" i="18"/>
  <c r="F4" i="18"/>
  <c r="F219" i="18"/>
  <c r="F214" i="18"/>
  <c r="F206" i="18"/>
  <c r="F198" i="18"/>
  <c r="F190" i="18"/>
  <c r="F182" i="18"/>
  <c r="F174" i="18"/>
  <c r="F166" i="18"/>
  <c r="F158" i="18"/>
  <c r="F150" i="18"/>
  <c r="F142" i="18"/>
  <c r="F134" i="18"/>
  <c r="F126" i="18"/>
  <c r="F118" i="18"/>
  <c r="F110" i="18"/>
  <c r="F102" i="18"/>
  <c r="F94" i="18"/>
  <c r="F86" i="18"/>
  <c r="F78" i="18"/>
  <c r="F70" i="18"/>
  <c r="F62" i="18"/>
  <c r="F54" i="18"/>
  <c r="F46" i="18"/>
  <c r="F38" i="18"/>
  <c r="F27" i="18"/>
  <c r="F17" i="18"/>
  <c r="F211" i="18"/>
  <c r="F207" i="18"/>
  <c r="F203" i="18"/>
  <c r="F199" i="18"/>
  <c r="F195" i="18"/>
  <c r="F191" i="18"/>
  <c r="F187" i="18"/>
  <c r="F183" i="18"/>
  <c r="F179" i="18"/>
  <c r="F175" i="18"/>
  <c r="F171" i="18"/>
  <c r="F167" i="18"/>
  <c r="F163" i="18"/>
  <c r="F159" i="18"/>
  <c r="F155" i="18"/>
  <c r="F151" i="18"/>
  <c r="F147" i="18"/>
  <c r="F143" i="18"/>
  <c r="F139" i="18"/>
  <c r="F135" i="18"/>
  <c r="F131" i="18"/>
  <c r="F127" i="18"/>
  <c r="F123" i="18"/>
  <c r="F119" i="18"/>
  <c r="F115" i="18"/>
  <c r="F111" i="18"/>
  <c r="F107" i="18"/>
  <c r="F103" i="18"/>
  <c r="F99" i="18"/>
  <c r="F95" i="18"/>
  <c r="F91" i="18"/>
  <c r="F87" i="18"/>
  <c r="F83" i="18"/>
  <c r="F79" i="18"/>
  <c r="F75" i="18"/>
  <c r="F71" i="18"/>
  <c r="F67" i="18"/>
  <c r="F63" i="18"/>
  <c r="F59" i="18"/>
  <c r="F55" i="18"/>
  <c r="F51" i="18"/>
  <c r="F47" i="18"/>
  <c r="F43" i="18"/>
  <c r="F39" i="18"/>
  <c r="F31" i="18"/>
  <c r="F23" i="18"/>
  <c r="F15" i="18"/>
  <c r="F7" i="18"/>
  <c r="F218" i="18"/>
  <c r="F212" i="18"/>
  <c r="F204" i="18"/>
  <c r="F196" i="18"/>
  <c r="F188" i="18"/>
  <c r="F180" i="18"/>
  <c r="F172" i="18"/>
  <c r="F164" i="18"/>
  <c r="F156" i="18"/>
  <c r="F148" i="18"/>
  <c r="F140" i="18"/>
  <c r="F132" i="18"/>
  <c r="F124" i="18"/>
  <c r="F116" i="18"/>
  <c r="F108" i="18"/>
  <c r="F100" i="18"/>
  <c r="F92" i="18"/>
  <c r="F84" i="18"/>
  <c r="F76" i="18"/>
  <c r="F68" i="18"/>
  <c r="F60" i="18"/>
  <c r="F52" i="18"/>
  <c r="F44" i="18"/>
  <c r="F35" i="18"/>
  <c r="F25" i="18"/>
  <c r="F14" i="18"/>
  <c r="F3" i="18"/>
  <c r="F34" i="18"/>
  <c r="F26" i="18"/>
  <c r="F18" i="18"/>
  <c r="F10" i="18"/>
  <c r="F2" i="18"/>
  <c r="F216" i="18"/>
  <c r="F210" i="18"/>
  <c r="F202" i="18"/>
  <c r="F186" i="18"/>
  <c r="F178" i="18"/>
  <c r="F170" i="18"/>
  <c r="F162" i="18"/>
  <c r="F154" i="18"/>
  <c r="F146" i="18"/>
  <c r="F138" i="18"/>
  <c r="F130" i="18"/>
  <c r="F122" i="18"/>
  <c r="F114" i="18"/>
  <c r="F106" i="18"/>
  <c r="F98" i="18"/>
  <c r="F90" i="18"/>
  <c r="F82" i="18"/>
  <c r="F74" i="18"/>
  <c r="F66" i="18"/>
  <c r="F58" i="18"/>
  <c r="F50" i="18"/>
  <c r="F42" i="18"/>
  <c r="F33" i="18"/>
  <c r="F22" i="18"/>
  <c r="F11" i="18"/>
  <c r="F221" i="18"/>
  <c r="F217" i="18"/>
  <c r="F213" i="18"/>
  <c r="F209" i="18"/>
  <c r="F205" i="18"/>
  <c r="F201" i="18"/>
  <c r="F197" i="18"/>
  <c r="F193" i="18"/>
  <c r="F189" i="18"/>
  <c r="F185" i="18"/>
  <c r="F181" i="18"/>
  <c r="F177" i="18"/>
  <c r="F173" i="18"/>
  <c r="F169" i="18"/>
  <c r="F165" i="18"/>
  <c r="F161" i="18"/>
  <c r="F157" i="18"/>
  <c r="F153" i="18"/>
  <c r="F149" i="18"/>
  <c r="F145" i="18"/>
  <c r="F141" i="18"/>
  <c r="F137" i="18"/>
  <c r="F133" i="18"/>
  <c r="F129" i="18"/>
  <c r="F125" i="18"/>
  <c r="F121" i="18"/>
  <c r="F117" i="18"/>
  <c r="F113" i="18"/>
  <c r="F109" i="18"/>
  <c r="F105" i="18"/>
  <c r="F101" i="18"/>
  <c r="F97" i="18"/>
  <c r="F93" i="18"/>
  <c r="F89" i="18"/>
  <c r="F85" i="18"/>
  <c r="F81" i="18"/>
  <c r="F77" i="18"/>
  <c r="F73" i="18"/>
  <c r="F69" i="18"/>
  <c r="F65" i="18"/>
  <c r="F61" i="18"/>
  <c r="F57" i="18"/>
  <c r="F53" i="18"/>
  <c r="F49" i="18"/>
  <c r="F45" i="18"/>
  <c r="F41" i="18"/>
  <c r="F37" i="18"/>
  <c r="F29" i="18"/>
  <c r="F21" i="18"/>
  <c r="F13" i="18"/>
  <c r="F5" i="18"/>
  <c r="F220" i="18"/>
  <c r="F215" i="18"/>
  <c r="F208" i="18"/>
  <c r="F200" i="18"/>
  <c r="F192" i="18"/>
  <c r="F184" i="18"/>
  <c r="F176" i="18"/>
  <c r="F168" i="18"/>
  <c r="F160" i="18"/>
  <c r="F152" i="18"/>
  <c r="F144" i="18"/>
  <c r="F136" i="18"/>
  <c r="F128" i="18"/>
  <c r="F120" i="18"/>
  <c r="F112" i="18"/>
  <c r="F104" i="18"/>
  <c r="F96" i="18"/>
  <c r="F88" i="18"/>
  <c r="F80" i="18"/>
  <c r="F72" i="18"/>
  <c r="F64" i="18"/>
  <c r="F56" i="18"/>
  <c r="F48" i="18"/>
  <c r="F40" i="18"/>
  <c r="F30" i="18"/>
  <c r="F19" i="18"/>
  <c r="F9" i="18"/>
  <c r="B53" i="7"/>
  <c r="F22" i="7"/>
  <c r="M2" i="18" l="1"/>
  <c r="D2630" i="5"/>
  <c r="B16" i="16" l="1"/>
  <c r="B11" i="9" l="1"/>
  <c r="B18" i="9" s="1"/>
  <c r="D2631" i="5" l="1"/>
  <c r="B26" i="9"/>
  <c r="D2632" i="5" l="1"/>
  <c r="E2631" i="5" s="1"/>
  <c r="E2630" i="5" l="1"/>
  <c r="E2632" i="5" s="1"/>
</calcChain>
</file>

<file path=xl/comments1.xml><?xml version="1.0" encoding="utf-8"?>
<comments xmlns="http://schemas.openxmlformats.org/spreadsheetml/2006/main">
  <authors>
    <author>Rios Peraza Gladys Adriana</author>
  </authors>
  <commentList>
    <comment ref="F6" authorId="0" shapeId="0">
      <text>
        <r>
          <rPr>
            <b/>
            <sz val="9"/>
            <color indexed="81"/>
            <rFont val="Tahoma"/>
            <family val="2"/>
          </rPr>
          <t>Rios Peraza Gladys Adriana:</t>
        </r>
        <r>
          <rPr>
            <sz val="9"/>
            <color indexed="81"/>
            <rFont val="Tahoma"/>
            <family val="2"/>
          </rPr>
          <t xml:space="preserve">
Provisional, hasta conocer el código del INAI
</t>
        </r>
      </text>
    </comment>
    <comment ref="F7" authorId="0" shapeId="0">
      <text>
        <r>
          <rPr>
            <b/>
            <sz val="9"/>
            <color indexed="81"/>
            <rFont val="Tahoma"/>
            <family val="2"/>
          </rPr>
          <t>Rios Peraza Gladys Adriana:</t>
        </r>
        <r>
          <rPr>
            <sz val="9"/>
            <color indexed="81"/>
            <rFont val="Tahoma"/>
            <family val="2"/>
          </rPr>
          <t xml:space="preserve">
Provisional, hasta conocer el código del INAI
</t>
        </r>
      </text>
    </comment>
  </commentList>
</comments>
</file>

<file path=xl/sharedStrings.xml><?xml version="1.0" encoding="utf-8"?>
<sst xmlns="http://schemas.openxmlformats.org/spreadsheetml/2006/main" count="8589" uniqueCount="3056">
  <si>
    <t>Formato fracción II del lineamiento tercero</t>
  </si>
  <si>
    <t>No especificada</t>
  </si>
  <si>
    <t>Verbal</t>
  </si>
  <si>
    <t>Consulta directa</t>
  </si>
  <si>
    <t>Copia simple</t>
  </si>
  <si>
    <t>Copia Certificada</t>
  </si>
  <si>
    <t>Entrega por Internet (antes a través de INFOMEX)</t>
  </si>
  <si>
    <t>Otro medio</t>
  </si>
  <si>
    <t>Archivo electrónico en disco compacto o versátil digital</t>
  </si>
  <si>
    <t>T o t a l</t>
  </si>
  <si>
    <t xml:space="preserve">Periodo de actualización de la información: trimestral. </t>
  </si>
  <si>
    <t>Formato fracción I del lineamiento tercero</t>
  </si>
  <si>
    <t>Mes 1</t>
  </si>
  <si>
    <t>Mes 2</t>
  </si>
  <si>
    <t>Mes 3</t>
  </si>
  <si>
    <t>Sistema de Solicitudes de la Plataforma Nacional de Transparencia</t>
  </si>
  <si>
    <t xml:space="preserve">Oficina(s) designada(s) para recepción de solicitudes </t>
  </si>
  <si>
    <t>Correo postal</t>
  </si>
  <si>
    <t>Mensajería</t>
  </si>
  <si>
    <t>Telégrafo</t>
  </si>
  <si>
    <t>Verbalmente</t>
  </si>
  <si>
    <t>Telefóno</t>
  </si>
  <si>
    <t>Otro</t>
  </si>
  <si>
    <t>Atención de las solicitudes de información</t>
  </si>
  <si>
    <t>Atendidas de forma integral</t>
  </si>
  <si>
    <t>En trámite</t>
  </si>
  <si>
    <t>Se efectuó un requerimiento de información adicional</t>
  </si>
  <si>
    <t>Desechadas por falta de respuesta al requerimiento de información adicional</t>
  </si>
  <si>
    <t>Formato fracción III del lineamiento tercero</t>
  </si>
  <si>
    <t>Promedio en días hábiles del total de respuestas</t>
  </si>
  <si>
    <t>Turnadas a otra autoridad por ser de su competencia*</t>
  </si>
  <si>
    <t>Improcedentes</t>
  </si>
  <si>
    <t xml:space="preserve">     La solicitud no corresponde al marco de la Ley</t>
  </si>
  <si>
    <t xml:space="preserve">     No se dará trámite a la solicitud </t>
  </si>
  <si>
    <t xml:space="preserve">La información está disponible públicamente** </t>
  </si>
  <si>
    <t xml:space="preserve">Entrega de información en medio electrónico** </t>
  </si>
  <si>
    <t xml:space="preserve">Negativa por ser reservada o confidencial </t>
  </si>
  <si>
    <t xml:space="preserve">     Total</t>
  </si>
  <si>
    <t xml:space="preserve">     Parcial</t>
  </si>
  <si>
    <t>Inexistencia de la información solicitada</t>
  </si>
  <si>
    <t>Notificación</t>
  </si>
  <si>
    <t xml:space="preserve">     De disponibilidad de información </t>
  </si>
  <si>
    <t xml:space="preserve">     De envío</t>
  </si>
  <si>
    <t xml:space="preserve">     De lugar y fecha de entrega </t>
  </si>
  <si>
    <t>Solicitudes en proceso</t>
  </si>
  <si>
    <t>Con prórroga</t>
  </si>
  <si>
    <t>Información adicional</t>
  </si>
  <si>
    <t>Con pago realizado</t>
  </si>
  <si>
    <t>En espera de forma de entrega</t>
  </si>
  <si>
    <t>** Tanto entregar la información al solicitante en medio electrónico, como indicarle en dónde puede consultarla, se pueden considerar como la mejor forma de responder o contestar, más allá de la atención de las solicitudes que otorguen los sujetos obligados, toda vez que, sobre todo cuando se utiliza las tecnologías de la información y comunicación, por ser el medio más rápido y económico.</t>
  </si>
  <si>
    <t>Formato fracción IV del lineamiento tercero</t>
  </si>
  <si>
    <t xml:space="preserve">Temáticas de las solicitudes </t>
  </si>
  <si>
    <t xml:space="preserve">Número de solicitudes información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</si>
  <si>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</si>
  <si>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</si>
  <si>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</si>
  <si>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</si>
  <si>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</si>
  <si>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</si>
  <si>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</si>
  <si>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</si>
  <si>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</si>
  <si>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</si>
  <si>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</si>
  <si>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</si>
  <si>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</si>
  <si>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</si>
  <si>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</si>
  <si>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</si>
  <si>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</si>
  <si>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</si>
  <si>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</si>
  <si>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</si>
  <si>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</si>
  <si>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</si>
  <si>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</si>
  <si>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</si>
  <si>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</si>
  <si>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</si>
  <si>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</si>
  <si>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</si>
  <si>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</si>
  <si>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</si>
  <si>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</si>
  <si>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</si>
  <si>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</si>
  <si>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</si>
  <si>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</si>
  <si>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</si>
  <si>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</si>
  <si>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</si>
  <si>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</si>
  <si>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</si>
  <si>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</si>
  <si>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</si>
  <si>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</si>
  <si>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</si>
  <si>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</si>
  <si>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</si>
  <si>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</si>
  <si>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</si>
  <si>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</si>
  <si>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</si>
  <si>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</si>
  <si>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</si>
  <si>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</si>
  <si>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</si>
  <si>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</si>
  <si>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</si>
  <si>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</si>
  <si>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</si>
  <si>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</si>
  <si>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</si>
  <si>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</si>
  <si>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</si>
  <si>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</si>
  <si>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</si>
  <si>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</si>
  <si>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</si>
  <si>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</si>
  <si>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</si>
  <si>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</si>
  <si>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</si>
  <si>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</si>
  <si>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</si>
  <si>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</si>
  <si>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</si>
  <si>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</si>
  <si>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</si>
  <si>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</si>
  <si>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</si>
  <si>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</si>
  <si>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</si>
  <si>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</si>
  <si>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</si>
  <si>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</si>
  <si>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Formato fracción V del lineamiento tercero</t>
  </si>
  <si>
    <t>Ubicación geográfica a nivel de país</t>
  </si>
  <si>
    <t>Ubicación geográfica a nivel de entidad federativa en el caso de México</t>
  </si>
  <si>
    <t>Ubicación geográfica a nivel de municipio</t>
  </si>
  <si>
    <t>Número de solicitudes de información</t>
  </si>
  <si>
    <t>% de solicitudes de información respecto del total</t>
  </si>
  <si>
    <t>México</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</si>
  <si>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</si>
  <si>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</si>
  <si>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</si>
  <si>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</si>
  <si>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</si>
  <si>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</si>
  <si>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</si>
  <si>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</si>
  <si>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</si>
  <si>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</si>
  <si>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</si>
  <si>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</si>
  <si>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</si>
  <si>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</si>
  <si>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</si>
  <si>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</si>
  <si>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</si>
  <si>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</si>
  <si>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</si>
  <si>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</si>
  <si>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</si>
  <si>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</si>
  <si>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</si>
  <si>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</si>
  <si>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</si>
  <si>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</si>
  <si>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</si>
  <si>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</si>
  <si>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</si>
  <si>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</si>
  <si>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</si>
  <si>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</si>
  <si>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</si>
  <si>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</si>
  <si>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</si>
  <si>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</si>
  <si>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</si>
  <si>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</si>
  <si>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</si>
  <si>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</si>
  <si>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</si>
  <si>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</si>
  <si>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</si>
  <si>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</si>
  <si>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</si>
  <si>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</si>
  <si>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</si>
  <si>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</si>
  <si>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</si>
  <si>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</si>
  <si>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</si>
  <si>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</si>
  <si>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</si>
  <si>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</si>
  <si>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</si>
  <si>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</si>
  <si>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</si>
  <si>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</si>
  <si>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</si>
  <si>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</si>
  <si>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</si>
  <si>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</si>
  <si>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</si>
  <si>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</si>
  <si>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</si>
  <si>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</si>
  <si>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</si>
  <si>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</si>
  <si>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</si>
  <si>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</si>
  <si>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</si>
  <si>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</si>
  <si>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</si>
  <si>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</si>
  <si>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</si>
  <si>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</si>
  <si>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</si>
  <si>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</si>
  <si>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</si>
  <si>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</si>
  <si>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</si>
  <si>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</si>
  <si>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</si>
  <si>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</si>
  <si>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</si>
  <si>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</si>
  <si>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</si>
  <si>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</si>
  <si>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</si>
  <si>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</si>
  <si>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</si>
  <si>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</si>
  <si>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</si>
  <si>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</si>
  <si>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</si>
  <si>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</si>
  <si>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</si>
  <si>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</si>
  <si>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</si>
  <si>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</si>
  <si>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</si>
  <si>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</si>
  <si>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</si>
  <si>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</si>
  <si>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</si>
  <si>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</si>
  <si>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</si>
  <si>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</si>
  <si>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</si>
  <si>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</si>
  <si>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</si>
  <si>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</si>
  <si>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</si>
  <si>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</si>
  <si>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</si>
  <si>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</si>
  <si>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</si>
  <si>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</si>
  <si>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</si>
  <si>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</si>
  <si>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</si>
  <si>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</si>
  <si>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</si>
  <si>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</si>
  <si>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</si>
  <si>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</si>
  <si>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</si>
  <si>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</si>
  <si>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</si>
  <si>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</si>
  <si>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</si>
  <si>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</si>
  <si>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</si>
  <si>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</si>
  <si>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</si>
  <si>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</si>
  <si>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</si>
  <si>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</si>
  <si>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</si>
  <si>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</si>
  <si>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</si>
  <si>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</si>
  <si>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</si>
  <si>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</si>
  <si>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</si>
  <si>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</si>
  <si>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</si>
  <si>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</si>
  <si>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</si>
  <si>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</si>
  <si>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</si>
  <si>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</si>
  <si>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</si>
  <si>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</si>
  <si>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</si>
  <si>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</si>
  <si>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</si>
  <si>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</si>
  <si>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</si>
  <si>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</si>
  <si>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</si>
  <si>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</si>
  <si>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</si>
  <si>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</si>
  <si>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</si>
  <si>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</si>
  <si>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</si>
  <si>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</si>
  <si>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</si>
  <si>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</si>
  <si>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</si>
  <si>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</si>
  <si>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</si>
  <si>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</si>
  <si>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</si>
  <si>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</si>
  <si>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</si>
  <si>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</si>
  <si>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</si>
  <si>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</si>
  <si>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</si>
  <si>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</si>
  <si>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</si>
  <si>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</si>
  <si>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</si>
  <si>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</si>
  <si>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</si>
  <si>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</si>
  <si>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</si>
  <si>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</si>
  <si>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</si>
  <si>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</si>
  <si>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</si>
  <si>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</si>
  <si>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</si>
  <si>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</si>
  <si>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</si>
  <si>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</si>
  <si>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</si>
  <si>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</si>
  <si>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</si>
  <si>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</si>
  <si>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</si>
  <si>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</si>
  <si>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</si>
  <si>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</si>
  <si>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</si>
  <si>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</si>
  <si>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</si>
  <si>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</si>
  <si>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</si>
  <si>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</si>
  <si>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</si>
  <si>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</si>
  <si>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</si>
  <si>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</si>
  <si>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</si>
  <si>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</si>
  <si>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</si>
  <si>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</si>
  <si>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</si>
  <si>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</si>
  <si>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</si>
  <si>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</si>
  <si>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</si>
  <si>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</si>
  <si>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</si>
  <si>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</si>
  <si>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</si>
  <si>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</si>
  <si>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</si>
  <si>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</si>
  <si>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</si>
  <si>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</si>
  <si>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</si>
  <si>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</si>
  <si>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</si>
  <si>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</si>
  <si>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</si>
  <si>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</si>
  <si>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</si>
  <si>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</si>
  <si>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</si>
  <si>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</si>
  <si>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</si>
  <si>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</si>
  <si>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</si>
  <si>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</si>
  <si>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</si>
  <si>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</si>
  <si>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</si>
  <si>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</si>
  <si>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</si>
  <si>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</si>
  <si>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</si>
  <si>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</si>
  <si>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</si>
  <si>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</si>
  <si>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</si>
  <si>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</si>
  <si>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</si>
  <si>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</si>
  <si>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</si>
  <si>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</si>
  <si>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</si>
  <si>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</si>
  <si>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</si>
  <si>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</si>
  <si>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</si>
  <si>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</si>
  <si>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</si>
  <si>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</si>
  <si>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</si>
  <si>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</si>
  <si>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</si>
  <si>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</si>
  <si>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</si>
  <si>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</si>
  <si>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</si>
  <si>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</si>
  <si>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</si>
  <si>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</si>
  <si>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</si>
  <si>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</si>
  <si>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</si>
  <si>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</si>
  <si>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</si>
  <si>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</si>
  <si>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</si>
  <si>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</si>
  <si>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</si>
  <si>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</si>
  <si>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</si>
  <si>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</si>
  <si>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</si>
  <si>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</si>
  <si>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</si>
  <si>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</si>
  <si>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</si>
  <si>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</si>
  <si>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</si>
  <si>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</si>
  <si>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</si>
  <si>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</si>
  <si>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</si>
  <si>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</si>
  <si>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</si>
  <si>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</si>
  <si>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</si>
  <si>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</si>
  <si>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</si>
  <si>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</si>
  <si>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</si>
  <si>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</si>
  <si>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</si>
  <si>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</si>
  <si>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</si>
  <si>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</si>
  <si>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</si>
  <si>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</si>
  <si>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</si>
  <si>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</si>
  <si>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</si>
  <si>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</si>
  <si>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</si>
  <si>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</si>
  <si>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</si>
  <si>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</si>
  <si>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</si>
  <si>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</si>
  <si>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</si>
  <si>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</si>
  <si>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</si>
  <si>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</si>
  <si>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</si>
  <si>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</si>
  <si>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</si>
  <si>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</si>
  <si>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</si>
  <si>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</si>
  <si>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</si>
  <si>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</si>
  <si>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</si>
  <si>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</si>
  <si>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</si>
  <si>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</si>
  <si>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</si>
  <si>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</si>
  <si>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</si>
  <si>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</si>
  <si>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</si>
  <si>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</si>
  <si>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</si>
  <si>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</si>
  <si>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</si>
  <si>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</si>
  <si>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</si>
  <si>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</si>
  <si>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</si>
  <si>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</si>
  <si>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</si>
  <si>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</si>
  <si>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</si>
  <si>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</si>
  <si>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</si>
  <si>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</si>
  <si>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</si>
  <si>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</si>
  <si>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</si>
  <si>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</si>
  <si>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</si>
  <si>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</si>
  <si>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</si>
  <si>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</si>
  <si>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</si>
  <si>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</si>
  <si>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</si>
  <si>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</si>
  <si>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</si>
  <si>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</si>
  <si>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</si>
  <si>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</si>
  <si>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</si>
  <si>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</si>
  <si>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</si>
  <si>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</si>
  <si>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</si>
  <si>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</si>
  <si>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</si>
  <si>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</si>
  <si>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</si>
  <si>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</si>
  <si>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</si>
  <si>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</si>
  <si>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</si>
  <si>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</si>
  <si>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</si>
  <si>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</si>
  <si>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</si>
  <si>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</si>
  <si>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</si>
  <si>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</si>
  <si>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</si>
  <si>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</si>
  <si>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</si>
  <si>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</si>
  <si>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</si>
  <si>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</si>
  <si>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</si>
  <si>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</si>
  <si>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</si>
  <si>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</si>
  <si>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</si>
  <si>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</si>
  <si>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</si>
  <si>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</si>
  <si>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</si>
  <si>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</si>
  <si>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</si>
  <si>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</si>
  <si>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</si>
  <si>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</si>
  <si>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</si>
  <si>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</si>
  <si>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</si>
  <si>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</si>
  <si>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</si>
  <si>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</si>
  <si>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</si>
  <si>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</si>
  <si>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</si>
  <si>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</si>
  <si>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</si>
  <si>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</si>
  <si>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</si>
  <si>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</si>
  <si>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</si>
  <si>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</si>
  <si>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</si>
  <si>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</si>
  <si>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</si>
  <si>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</si>
  <si>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</si>
  <si>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</si>
  <si>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</si>
  <si>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</si>
  <si>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</si>
  <si>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</si>
  <si>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</si>
  <si>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</si>
  <si>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</si>
  <si>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</si>
  <si>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</si>
  <si>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</si>
  <si>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</si>
  <si>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</si>
  <si>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</si>
  <si>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</si>
  <si>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</si>
  <si>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</si>
  <si>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</si>
  <si>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</si>
  <si>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</si>
  <si>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</si>
  <si>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</si>
  <si>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</si>
  <si>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</si>
  <si>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</si>
  <si>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</si>
  <si>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</si>
  <si>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</si>
  <si>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</si>
  <si>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</si>
  <si>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</si>
  <si>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</si>
  <si>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</si>
  <si>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</si>
  <si>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</si>
  <si>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</si>
  <si>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</si>
  <si>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</si>
  <si>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</si>
  <si>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</si>
  <si>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</si>
  <si>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</si>
  <si>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</si>
  <si>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</si>
  <si>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</si>
  <si>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</si>
  <si>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</si>
  <si>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</si>
  <si>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</si>
  <si>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</si>
  <si>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</si>
  <si>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</si>
  <si>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</si>
  <si>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</si>
  <si>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</si>
  <si>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</si>
  <si>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</si>
  <si>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</si>
  <si>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</si>
  <si>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</si>
  <si>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</si>
  <si>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</si>
  <si>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</si>
  <si>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</si>
  <si>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</si>
  <si>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</si>
  <si>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</si>
  <si>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</si>
  <si>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</si>
  <si>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</si>
  <si>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</si>
  <si>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</si>
  <si>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</si>
  <si>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</si>
  <si>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</si>
  <si>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</si>
  <si>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</si>
  <si>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</si>
  <si>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</si>
  <si>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</si>
  <si>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</si>
  <si>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</si>
  <si>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</si>
  <si>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</si>
  <si>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</si>
  <si>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</si>
  <si>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</si>
  <si>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</si>
  <si>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</si>
  <si>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</si>
  <si>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</si>
  <si>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</si>
  <si>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</si>
  <si>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</si>
  <si>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</si>
  <si>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</si>
  <si>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</si>
  <si>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</si>
  <si>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</si>
  <si>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</si>
  <si>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</si>
  <si>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</si>
  <si>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</si>
  <si>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</si>
  <si>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</si>
  <si>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</si>
  <si>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</si>
  <si>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</si>
  <si>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</si>
  <si>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</si>
  <si>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</si>
  <si>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</si>
  <si>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</si>
  <si>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</si>
  <si>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</si>
  <si>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</si>
  <si>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</si>
  <si>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</si>
  <si>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</si>
  <si>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</si>
  <si>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</si>
  <si>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</si>
  <si>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</si>
  <si>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</si>
  <si>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</si>
  <si>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</si>
  <si>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</si>
  <si>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</si>
  <si>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</si>
  <si>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</si>
  <si>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</si>
  <si>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</si>
  <si>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</si>
  <si>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</si>
  <si>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</si>
  <si>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</si>
  <si>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</si>
  <si>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</si>
  <si>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</si>
  <si>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</si>
  <si>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</si>
  <si>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</si>
  <si>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</si>
  <si>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</si>
  <si>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</si>
  <si>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</si>
  <si>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</si>
  <si>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</si>
  <si>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</si>
  <si>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</si>
  <si>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</si>
  <si>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</si>
  <si>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</si>
  <si>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</si>
  <si>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</si>
  <si>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</si>
  <si>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</si>
  <si>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</si>
  <si>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</si>
  <si>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</si>
  <si>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</si>
  <si>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</si>
  <si>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</si>
  <si>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</si>
  <si>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</si>
  <si>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</si>
  <si>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</si>
  <si>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</si>
  <si>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</si>
  <si>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</si>
  <si>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</si>
  <si>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</si>
  <si>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</si>
  <si>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</si>
  <si>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</si>
  <si>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</si>
  <si>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</si>
  <si>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</si>
  <si>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</si>
  <si>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</si>
  <si>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</si>
  <si>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</si>
  <si>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</si>
  <si>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</si>
  <si>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</si>
  <si>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</si>
  <si>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</si>
  <si>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</si>
  <si>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</si>
  <si>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</si>
  <si>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</si>
  <si>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</si>
  <si>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</si>
  <si>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</si>
  <si>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</si>
  <si>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</si>
  <si>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</si>
  <si>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</si>
  <si>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</si>
  <si>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</si>
  <si>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</si>
  <si>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</si>
  <si>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</si>
  <si>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</si>
  <si>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</si>
  <si>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</si>
  <si>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</si>
  <si>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</si>
  <si>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</si>
  <si>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</si>
  <si>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</si>
  <si>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</si>
  <si>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</si>
  <si>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</si>
  <si>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</si>
  <si>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</si>
  <si>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</si>
  <si>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</si>
  <si>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</si>
  <si>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</si>
  <si>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</si>
  <si>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</si>
  <si>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</si>
  <si>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</si>
  <si>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</si>
  <si>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</si>
  <si>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</si>
  <si>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</si>
  <si>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</si>
  <si>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</si>
  <si>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</si>
  <si>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</si>
  <si>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</si>
  <si>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</si>
  <si>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</si>
  <si>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</si>
  <si>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</si>
  <si>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</si>
  <si>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</si>
  <si>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</si>
  <si>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</si>
  <si>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</si>
  <si>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</si>
  <si>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</si>
  <si>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</si>
  <si>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</si>
  <si>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</si>
  <si>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</si>
  <si>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</si>
  <si>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</si>
  <si>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</si>
  <si>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</si>
  <si>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</si>
  <si>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</si>
  <si>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</si>
  <si>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</si>
  <si>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</si>
  <si>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</si>
  <si>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</si>
  <si>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</si>
  <si>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</si>
  <si>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</si>
  <si>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</si>
  <si>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</si>
  <si>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</si>
  <si>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</si>
  <si>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</si>
  <si>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</si>
  <si>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</si>
  <si>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</si>
  <si>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</si>
  <si>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</si>
  <si>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</si>
  <si>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</si>
  <si>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</si>
  <si>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</si>
  <si>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</si>
  <si>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</si>
  <si>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</si>
  <si>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</si>
  <si>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</si>
  <si>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</si>
  <si>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</si>
  <si>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</si>
  <si>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</si>
  <si>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</si>
  <si>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</si>
  <si>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</si>
  <si>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</si>
  <si>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</si>
  <si>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</si>
  <si>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</si>
  <si>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</si>
  <si>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</si>
  <si>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</si>
  <si>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</si>
  <si>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</si>
  <si>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</si>
  <si>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</si>
  <si>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</si>
  <si>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</si>
  <si>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</si>
  <si>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</si>
  <si>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</si>
  <si>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</si>
  <si>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</si>
  <si>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</si>
  <si>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</si>
  <si>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</si>
  <si>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</si>
  <si>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</si>
  <si>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</si>
  <si>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</si>
  <si>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</si>
  <si>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</si>
  <si>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</si>
  <si>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</si>
  <si>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</si>
  <si>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</si>
  <si>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</si>
  <si>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</si>
  <si>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</si>
  <si>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</si>
  <si>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</si>
  <si>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</si>
  <si>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</si>
  <si>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</si>
  <si>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</si>
  <si>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</si>
  <si>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</si>
  <si>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</si>
  <si>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</si>
  <si>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</si>
  <si>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</si>
  <si>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</si>
  <si>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</si>
  <si>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</si>
  <si>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</si>
  <si>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</si>
  <si>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</si>
  <si>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</si>
  <si>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</si>
  <si>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</si>
  <si>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</si>
  <si>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</si>
  <si>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</si>
  <si>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</si>
  <si>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</si>
  <si>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</si>
  <si>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</si>
  <si>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</si>
  <si>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</si>
  <si>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</si>
  <si>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</si>
  <si>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</si>
  <si>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</si>
  <si>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</si>
  <si>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</si>
  <si>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</si>
  <si>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</si>
  <si>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</si>
  <si>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</si>
  <si>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</si>
  <si>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</si>
  <si>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</si>
  <si>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</si>
  <si>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</si>
  <si>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</si>
  <si>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</si>
  <si>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</si>
  <si>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</si>
  <si>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</si>
  <si>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</si>
  <si>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</si>
  <si>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</si>
  <si>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</si>
  <si>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</si>
  <si>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</si>
  <si>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</si>
  <si>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</si>
  <si>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</si>
  <si>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</si>
  <si>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</si>
  <si>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</si>
  <si>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</si>
  <si>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</si>
  <si>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</si>
  <si>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</si>
  <si>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</si>
  <si>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</si>
  <si>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</si>
  <si>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</si>
  <si>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</si>
  <si>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</si>
  <si>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</si>
  <si>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</si>
  <si>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</si>
  <si>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</si>
  <si>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</si>
  <si>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</si>
  <si>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</si>
  <si>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</si>
  <si>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</si>
  <si>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</si>
  <si>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</si>
  <si>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</si>
  <si>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</si>
  <si>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</si>
  <si>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</si>
  <si>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</si>
  <si>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</si>
  <si>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</si>
  <si>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</si>
  <si>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</si>
  <si>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</si>
  <si>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</si>
  <si>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</si>
  <si>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</si>
  <si>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</si>
  <si>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</si>
  <si>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</si>
  <si>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</si>
  <si>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</si>
  <si>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</si>
  <si>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</si>
  <si>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</si>
  <si>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</si>
  <si>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</si>
  <si>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</si>
  <si>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</si>
  <si>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</si>
  <si>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</si>
  <si>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</si>
  <si>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</si>
  <si>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</si>
  <si>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</si>
  <si>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</si>
  <si>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</si>
  <si>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</si>
  <si>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</si>
  <si>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</si>
  <si>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</si>
  <si>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</si>
  <si>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</si>
  <si>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</si>
  <si>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</si>
  <si>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</si>
  <si>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</si>
  <si>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</si>
  <si>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</si>
  <si>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</si>
  <si>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</si>
  <si>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</si>
  <si>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</si>
  <si>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</si>
  <si>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</si>
  <si>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</si>
  <si>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</si>
  <si>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</si>
  <si>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</si>
  <si>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</si>
  <si>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</si>
  <si>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</si>
  <si>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</si>
  <si>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</si>
  <si>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</si>
  <si>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</si>
  <si>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</si>
  <si>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</si>
  <si>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</si>
  <si>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</si>
  <si>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</si>
  <si>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</si>
  <si>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</si>
  <si>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</si>
  <si>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</si>
  <si>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</si>
  <si>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</si>
  <si>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</si>
  <si>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</si>
  <si>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</si>
  <si>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</si>
  <si>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</si>
  <si>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</si>
  <si>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</si>
  <si>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</si>
  <si>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</si>
  <si>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</si>
  <si>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</si>
  <si>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</si>
  <si>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</si>
  <si>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</si>
  <si>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</si>
  <si>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</si>
  <si>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</si>
  <si>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</si>
  <si>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</si>
  <si>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</si>
  <si>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</si>
  <si>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</si>
  <si>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</si>
  <si>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</si>
  <si>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</si>
  <si>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</si>
  <si>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</si>
  <si>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</si>
  <si>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</si>
  <si>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</si>
  <si>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</si>
  <si>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</si>
  <si>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</si>
  <si>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</si>
  <si>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</si>
  <si>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</si>
  <si>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</si>
  <si>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</si>
  <si>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</si>
  <si>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</si>
  <si>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</si>
  <si>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</si>
  <si>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</si>
  <si>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</si>
  <si>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</si>
  <si>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</si>
  <si>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</si>
  <si>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</si>
  <si>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</si>
  <si>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</si>
  <si>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</si>
  <si>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</si>
  <si>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</si>
  <si>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</si>
  <si>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</si>
  <si>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</si>
  <si>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</si>
  <si>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</si>
  <si>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</si>
  <si>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</si>
  <si>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</si>
  <si>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</si>
  <si>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</si>
  <si>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</si>
  <si>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</si>
  <si>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</si>
  <si>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</si>
  <si>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</si>
  <si>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</si>
  <si>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</si>
  <si>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</si>
  <si>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</si>
  <si>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</si>
  <si>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</si>
  <si>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</si>
  <si>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</si>
  <si>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</si>
  <si>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</si>
  <si>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</si>
  <si>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</si>
  <si>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</si>
  <si>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</si>
  <si>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</si>
  <si>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</si>
  <si>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</si>
  <si>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</si>
  <si>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</si>
  <si>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</si>
  <si>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</si>
  <si>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</si>
  <si>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</si>
  <si>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</si>
  <si>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</si>
  <si>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</si>
  <si>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</si>
  <si>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</si>
  <si>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</si>
  <si>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</si>
  <si>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</si>
  <si>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</si>
  <si>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</si>
  <si>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</si>
  <si>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</si>
  <si>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</si>
  <si>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</si>
  <si>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</si>
  <si>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</si>
  <si>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</si>
  <si>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</si>
  <si>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</si>
  <si>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</si>
  <si>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</si>
  <si>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</si>
  <si>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</si>
  <si>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</si>
  <si>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</si>
  <si>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</si>
  <si>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</si>
  <si>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</si>
  <si>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</si>
  <si>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</si>
  <si>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</si>
  <si>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</si>
  <si>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</si>
  <si>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</si>
  <si>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</si>
  <si>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</si>
  <si>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</si>
  <si>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</si>
  <si>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</si>
  <si>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</si>
  <si>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</si>
  <si>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</si>
  <si>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</si>
  <si>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</si>
  <si>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</si>
  <si>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</si>
  <si>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</si>
  <si>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</si>
  <si>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</si>
  <si>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</si>
  <si>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</si>
  <si>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</si>
  <si>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</si>
  <si>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</si>
  <si>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</si>
  <si>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</si>
  <si>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</si>
  <si>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</si>
  <si>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</si>
  <si>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</si>
  <si>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</si>
  <si>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</si>
  <si>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</si>
  <si>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</si>
  <si>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</si>
  <si>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</si>
  <si>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</si>
  <si>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</si>
  <si>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</si>
  <si>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</si>
  <si>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</si>
  <si>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</si>
  <si>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</si>
  <si>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</si>
  <si>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</si>
  <si>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</si>
  <si>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</si>
  <si>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</si>
  <si>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</si>
  <si>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</si>
  <si>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</si>
  <si>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</si>
  <si>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</si>
  <si>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</si>
  <si>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</si>
  <si>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</si>
  <si>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</si>
  <si>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</si>
  <si>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</si>
  <si>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</si>
  <si>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</si>
  <si>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</si>
  <si>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</si>
  <si>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</si>
  <si>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</si>
  <si>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</si>
  <si>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</si>
  <si>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</si>
  <si>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</si>
  <si>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</si>
  <si>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</si>
  <si>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</si>
  <si>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</si>
  <si>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</si>
  <si>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</si>
  <si>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</si>
  <si>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</si>
  <si>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</si>
  <si>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</si>
  <si>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</si>
  <si>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</si>
  <si>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</si>
  <si>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</si>
  <si>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</si>
  <si>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</si>
  <si>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</si>
  <si>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</si>
  <si>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</si>
  <si>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</si>
  <si>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</si>
  <si>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</si>
  <si>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</si>
  <si>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</si>
  <si>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</si>
  <si>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</si>
  <si>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</si>
  <si>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</si>
  <si>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</si>
  <si>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</si>
  <si>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</si>
  <si>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</si>
  <si>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</si>
  <si>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</si>
  <si>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</si>
  <si>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</si>
  <si>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</si>
  <si>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</si>
  <si>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</si>
  <si>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</si>
  <si>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</si>
  <si>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</si>
  <si>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</si>
  <si>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</si>
  <si>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</si>
  <si>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</si>
  <si>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</si>
  <si>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</si>
  <si>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</si>
  <si>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</si>
  <si>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</si>
  <si>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</si>
  <si>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</si>
  <si>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</si>
  <si>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</si>
  <si>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</si>
  <si>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</si>
  <si>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</si>
  <si>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</si>
  <si>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</si>
  <si>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</si>
  <si>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</si>
  <si>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</si>
  <si>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</si>
  <si>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</si>
  <si>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</si>
  <si>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</si>
  <si>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</si>
  <si>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</si>
  <si>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</si>
  <si>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</si>
  <si>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</si>
  <si>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</si>
  <si>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</si>
  <si>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</si>
  <si>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</si>
  <si>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</si>
  <si>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</si>
  <si>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</si>
  <si>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</si>
  <si>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</si>
  <si>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</si>
  <si>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</si>
  <si>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</si>
  <si>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</si>
  <si>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</si>
  <si>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</si>
  <si>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</si>
  <si>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</si>
  <si>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</si>
  <si>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</si>
  <si>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</si>
  <si>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</si>
  <si>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</si>
  <si>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</si>
  <si>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</si>
  <si>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</si>
  <si>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</si>
  <si>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</si>
  <si>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</si>
  <si>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</si>
  <si>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</si>
  <si>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</si>
  <si>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</si>
  <si>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</si>
  <si>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</si>
  <si>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</si>
  <si>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</si>
  <si>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</si>
  <si>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</si>
  <si>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</si>
  <si>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</si>
  <si>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</si>
  <si>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</si>
  <si>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</si>
  <si>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</si>
  <si>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</si>
  <si>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</si>
  <si>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</si>
  <si>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</si>
  <si>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</si>
  <si>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</si>
  <si>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</si>
  <si>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</si>
  <si>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</si>
  <si>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</si>
  <si>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</si>
  <si>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</si>
  <si>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</si>
  <si>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</si>
  <si>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</si>
  <si>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</si>
  <si>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</si>
  <si>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</si>
  <si>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</si>
  <si>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</si>
  <si>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</si>
  <si>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</si>
  <si>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</si>
  <si>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</si>
  <si>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</si>
  <si>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</si>
  <si>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</si>
  <si>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</si>
  <si>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</si>
  <si>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</si>
  <si>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</si>
  <si>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</si>
  <si>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</si>
  <si>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</si>
  <si>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</si>
  <si>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</si>
  <si>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</si>
  <si>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</si>
  <si>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</si>
  <si>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</si>
  <si>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</si>
  <si>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</si>
  <si>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</si>
  <si>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</si>
  <si>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</si>
  <si>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</si>
  <si>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</si>
  <si>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</si>
  <si>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</si>
  <si>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</si>
  <si>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</si>
  <si>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</si>
  <si>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</si>
  <si>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</si>
  <si>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</si>
  <si>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</si>
  <si>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</si>
  <si>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 de Melchor Ocampo</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</si>
  <si>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</si>
  <si>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</si>
  <si>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</si>
  <si>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</si>
  <si>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</si>
  <si>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</si>
  <si>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</si>
  <si>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</si>
  <si>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</si>
  <si>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</si>
  <si>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</si>
  <si>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</si>
  <si>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</si>
  <si>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</si>
  <si>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</si>
  <si>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</si>
  <si>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</si>
  <si>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</si>
  <si>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</si>
  <si>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</si>
  <si>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</si>
  <si>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</si>
  <si>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</si>
  <si>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</si>
  <si>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</si>
  <si>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</si>
  <si>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</si>
  <si>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</si>
  <si>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</si>
  <si>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</si>
  <si>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</si>
  <si>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</si>
  <si>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</si>
  <si>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</si>
  <si>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</si>
  <si>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</si>
  <si>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</si>
  <si>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</si>
  <si>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</si>
  <si>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</si>
  <si>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</si>
  <si>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</si>
  <si>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</si>
  <si>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</si>
  <si>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</si>
  <si>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</si>
  <si>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</si>
  <si>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</si>
  <si>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</si>
  <si>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</si>
  <si>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</si>
  <si>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</si>
  <si>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</si>
  <si>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</si>
  <si>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</si>
  <si>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</si>
  <si>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</si>
  <si>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</si>
  <si>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</si>
  <si>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</si>
  <si>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</si>
  <si>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</si>
  <si>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</si>
  <si>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</si>
  <si>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</si>
  <si>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</si>
  <si>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</si>
  <si>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</si>
  <si>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</si>
  <si>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</si>
  <si>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</si>
  <si>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</si>
  <si>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</si>
  <si>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</si>
  <si>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</si>
  <si>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</si>
  <si>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</si>
  <si>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</si>
  <si>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</si>
  <si>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</si>
  <si>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</si>
  <si>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</si>
  <si>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</si>
  <si>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</si>
  <si>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</si>
  <si>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</si>
  <si>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</si>
  <si>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</si>
  <si>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</si>
  <si>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</si>
  <si>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</si>
  <si>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</si>
  <si>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</si>
  <si>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</si>
  <si>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</si>
  <si>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</si>
  <si>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</si>
  <si>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</si>
  <si>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</si>
  <si>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</si>
  <si>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</si>
  <si>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</si>
  <si>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</si>
  <si>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</si>
  <si>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</si>
  <si>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</si>
  <si>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</si>
  <si>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</si>
  <si>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</si>
  <si>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</si>
  <si>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</si>
  <si>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</si>
  <si>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</si>
  <si>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</si>
  <si>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</si>
  <si>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</si>
  <si>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</si>
  <si>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</si>
  <si>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</si>
  <si>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</si>
  <si>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</si>
  <si>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</si>
  <si>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</si>
  <si>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</si>
  <si>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</si>
  <si>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</si>
  <si>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</si>
  <si>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</si>
  <si>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</si>
  <si>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</si>
  <si>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</si>
  <si>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</si>
  <si>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</si>
  <si>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</si>
  <si>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</si>
  <si>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</si>
  <si>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</si>
  <si>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</si>
  <si>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</si>
  <si>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</si>
  <si>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</si>
  <si>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</si>
  <si>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</si>
  <si>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</si>
  <si>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</si>
  <si>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</si>
  <si>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</si>
  <si>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</si>
  <si>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</si>
  <si>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</si>
  <si>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</si>
  <si>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</si>
  <si>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</si>
  <si>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</si>
  <si>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</si>
  <si>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</si>
  <si>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</si>
  <si>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</si>
  <si>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</si>
  <si>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</si>
  <si>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</si>
  <si>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</si>
  <si>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</si>
  <si>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</si>
  <si>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</si>
  <si>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</si>
  <si>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</si>
  <si>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</si>
  <si>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</si>
  <si>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</si>
  <si>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</si>
  <si>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</si>
  <si>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</si>
  <si>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</si>
  <si>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</si>
  <si>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</si>
  <si>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</si>
  <si>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</si>
  <si>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</si>
  <si>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</si>
  <si>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</si>
  <si>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</si>
  <si>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</si>
  <si>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</si>
  <si>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</si>
  <si>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</si>
  <si>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</si>
  <si>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</si>
  <si>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</si>
  <si>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</si>
  <si>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</si>
  <si>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</si>
  <si>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</si>
  <si>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</si>
  <si>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</si>
  <si>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</si>
  <si>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</si>
  <si>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</si>
  <si>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</si>
  <si>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</si>
  <si>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</si>
  <si>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</si>
  <si>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</si>
  <si>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</si>
  <si>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</si>
  <si>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</si>
  <si>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</si>
  <si>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</si>
  <si>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</si>
  <si>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</si>
  <si>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</si>
  <si>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</si>
  <si>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</si>
  <si>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</si>
  <si>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</si>
  <si>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</si>
  <si>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</si>
  <si>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</si>
  <si>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</si>
  <si>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</si>
  <si>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</si>
  <si>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</si>
  <si>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</si>
  <si>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</si>
  <si>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</si>
  <si>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</si>
  <si>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</si>
  <si>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</si>
  <si>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</si>
  <si>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</si>
  <si>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</si>
  <si>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</si>
  <si>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</si>
  <si>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</si>
  <si>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</si>
  <si>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</si>
  <si>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</si>
  <si>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</si>
  <si>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</si>
  <si>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</si>
  <si>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</si>
  <si>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</si>
  <si>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</si>
  <si>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</si>
  <si>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</si>
  <si>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</si>
  <si>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</si>
  <si>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</si>
  <si>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</si>
  <si>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</si>
  <si>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</si>
  <si>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</si>
  <si>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</si>
  <si>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</si>
  <si>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</si>
  <si>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</si>
  <si>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</si>
  <si>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</si>
  <si>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</si>
  <si>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</si>
  <si>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</si>
  <si>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</si>
  <si>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</si>
  <si>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</si>
  <si>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</si>
  <si>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</si>
  <si>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</si>
  <si>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</si>
  <si>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</si>
  <si>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</si>
  <si>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</si>
  <si>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</si>
  <si>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</si>
  <si>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</si>
  <si>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</si>
  <si>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</si>
  <si>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</si>
  <si>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</si>
  <si>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</si>
  <si>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</si>
  <si>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</si>
  <si>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</si>
  <si>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</si>
  <si>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</si>
  <si>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</si>
  <si>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</si>
  <si>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</si>
  <si>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</si>
  <si>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</si>
  <si>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</si>
  <si>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</si>
  <si>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</si>
  <si>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</si>
  <si>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</si>
  <si>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</si>
  <si>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</si>
  <si>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</si>
  <si>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</si>
  <si>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</si>
  <si>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</si>
  <si>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</si>
  <si>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</si>
  <si>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</si>
  <si>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</si>
  <si>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</si>
  <si>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</si>
  <si>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</si>
  <si>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</si>
  <si>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</si>
  <si>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</si>
  <si>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</si>
  <si>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</si>
  <si>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</si>
  <si>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</si>
  <si>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</si>
  <si>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</si>
  <si>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</si>
  <si>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</si>
  <si>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</si>
  <si>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</si>
  <si>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</si>
  <si>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</si>
  <si>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</si>
  <si>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</si>
  <si>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</si>
  <si>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</si>
  <si>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</si>
  <si>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</si>
  <si>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</si>
  <si>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</si>
  <si>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</si>
  <si>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</si>
  <si>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</si>
  <si>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</si>
  <si>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</si>
  <si>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</si>
  <si>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</si>
  <si>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</si>
  <si>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</si>
  <si>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</si>
  <si>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</si>
  <si>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</si>
  <si>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</si>
  <si>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</si>
  <si>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</si>
  <si>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</si>
  <si>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</si>
  <si>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</si>
  <si>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</si>
  <si>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</si>
  <si>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</si>
  <si>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</si>
  <si>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</si>
  <si>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</si>
  <si>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</si>
  <si>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</si>
  <si>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</si>
  <si>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</si>
  <si>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</si>
  <si>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</si>
  <si>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</si>
  <si>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</si>
  <si>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</si>
  <si>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</si>
  <si>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</si>
  <si>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</si>
  <si>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</si>
  <si>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</si>
  <si>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</si>
  <si>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</si>
  <si>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</si>
  <si>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</si>
  <si>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</si>
  <si>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</si>
  <si>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</si>
  <si>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</si>
  <si>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</si>
  <si>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</si>
  <si>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</si>
  <si>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</si>
  <si>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</si>
  <si>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</si>
  <si>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</si>
  <si>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</si>
  <si>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</si>
  <si>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</si>
  <si>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</si>
  <si>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</si>
  <si>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</si>
  <si>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</si>
  <si>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</si>
  <si>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</si>
  <si>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</si>
  <si>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</si>
  <si>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</si>
  <si>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</si>
  <si>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</si>
  <si>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</si>
  <si>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</si>
  <si>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</si>
  <si>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</si>
  <si>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</si>
  <si>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</si>
  <si>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</si>
  <si>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</si>
  <si>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</si>
  <si>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</si>
  <si>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</si>
  <si>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</si>
  <si>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</si>
  <si>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</si>
  <si>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</si>
  <si>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</si>
  <si>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</si>
  <si>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</si>
  <si>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</si>
  <si>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</si>
  <si>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</si>
  <si>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</si>
  <si>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</si>
  <si>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</si>
  <si>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</si>
  <si>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</si>
  <si>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</si>
  <si>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</si>
  <si>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</si>
  <si>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</si>
  <si>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</si>
  <si>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</si>
  <si>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</si>
  <si>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</si>
  <si>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</si>
  <si>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</si>
  <si>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</si>
  <si>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</si>
  <si>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</si>
  <si>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</si>
  <si>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</si>
  <si>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</si>
  <si>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</si>
  <si>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</si>
  <si>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</si>
  <si>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</si>
  <si>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</si>
  <si>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</si>
  <si>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</si>
  <si>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</si>
  <si>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</si>
  <si>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</si>
  <si>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</si>
  <si>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</si>
  <si>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</si>
  <si>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</si>
  <si>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</si>
  <si>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</si>
  <si>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</si>
  <si>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</si>
  <si>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</si>
  <si>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</si>
  <si>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</si>
  <si>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</si>
  <si>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</si>
  <si>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</si>
  <si>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</si>
  <si>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</si>
  <si>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</si>
  <si>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</si>
  <si>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</si>
  <si>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</si>
  <si>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</si>
  <si>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</si>
  <si>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</si>
  <si>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</si>
  <si>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</si>
  <si>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</si>
  <si>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</si>
  <si>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</si>
  <si>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</si>
  <si>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</si>
  <si>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</si>
  <si>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</si>
  <si>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</si>
  <si>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</si>
  <si>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</si>
  <si>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</si>
  <si>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</si>
  <si>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</si>
  <si>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</si>
  <si>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</si>
  <si>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</si>
  <si>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</si>
  <si>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</si>
  <si>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</si>
  <si>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</si>
  <si>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</si>
  <si>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</si>
  <si>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</si>
  <si>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</si>
  <si>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</si>
  <si>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</si>
  <si>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</si>
  <si>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</si>
  <si>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</si>
  <si>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</si>
  <si>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</si>
  <si>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</si>
  <si>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</si>
  <si>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</si>
  <si>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</si>
  <si>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</si>
  <si>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</si>
  <si>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</si>
  <si>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</si>
  <si>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</si>
  <si>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</si>
  <si>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</si>
  <si>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</si>
  <si>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</si>
  <si>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</si>
  <si>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</si>
  <si>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</si>
  <si>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</si>
  <si>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</si>
  <si>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</si>
  <si>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</si>
  <si>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</si>
  <si>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</si>
  <si>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</si>
  <si>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</si>
  <si>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</si>
  <si>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</si>
  <si>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</si>
  <si>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</si>
  <si>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</si>
  <si>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</si>
  <si>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</si>
  <si>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</si>
  <si>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</si>
  <si>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</si>
  <si>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</si>
  <si>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</si>
  <si>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</si>
  <si>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</si>
  <si>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</si>
  <si>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</si>
  <si>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</si>
  <si>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</si>
  <si>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</si>
  <si>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</si>
  <si>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</si>
  <si>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</si>
  <si>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</si>
  <si>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</si>
  <si>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</si>
  <si>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</si>
  <si>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</si>
  <si>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</si>
  <si>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</si>
  <si>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</si>
  <si>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</si>
  <si>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</si>
  <si>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</si>
  <si>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</si>
  <si>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</si>
  <si>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</si>
  <si>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</si>
  <si>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</si>
  <si>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</si>
  <si>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</si>
  <si>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</si>
  <si>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</si>
  <si>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</si>
  <si>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</si>
  <si>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</si>
  <si>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</si>
  <si>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</si>
  <si>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</si>
  <si>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</si>
  <si>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</si>
  <si>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</si>
  <si>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</si>
  <si>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</si>
  <si>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</si>
  <si>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</si>
  <si>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</si>
  <si>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</si>
  <si>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</si>
  <si>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</si>
  <si>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</si>
  <si>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</si>
  <si>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</si>
  <si>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</si>
  <si>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</si>
  <si>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</si>
  <si>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</si>
  <si>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</si>
  <si>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</si>
  <si>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</si>
  <si>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</si>
  <si>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</si>
  <si>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</si>
  <si>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</si>
  <si>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</si>
  <si>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</si>
  <si>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</si>
  <si>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</si>
  <si>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</si>
  <si>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</si>
  <si>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</si>
  <si>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</si>
  <si>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</si>
  <si>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</si>
  <si>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</si>
  <si>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</si>
  <si>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</si>
  <si>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</si>
  <si>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</si>
  <si>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</si>
  <si>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</si>
  <si>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</si>
  <si>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</si>
  <si>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</si>
  <si>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</si>
  <si>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</si>
  <si>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</si>
  <si>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</si>
  <si>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</si>
  <si>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</si>
  <si>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</si>
  <si>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</si>
  <si>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</si>
  <si>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</si>
  <si>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</si>
  <si>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</si>
  <si>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</si>
  <si>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</si>
  <si>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</si>
  <si>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</si>
  <si>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</si>
  <si>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</si>
  <si>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</si>
  <si>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</si>
  <si>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</si>
  <si>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</si>
  <si>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</si>
  <si>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</si>
  <si>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</si>
  <si>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</si>
  <si>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</si>
  <si>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</si>
  <si>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</si>
  <si>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</si>
  <si>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</si>
  <si>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</si>
  <si>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</si>
  <si>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</si>
  <si>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</si>
  <si>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</si>
  <si>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</si>
  <si>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</si>
  <si>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</si>
  <si>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</si>
  <si>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</si>
  <si>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</si>
  <si>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</si>
  <si>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</si>
  <si>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</si>
  <si>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</si>
  <si>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</si>
  <si>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</si>
  <si>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</si>
  <si>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</si>
  <si>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</si>
  <si>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</si>
  <si>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</si>
  <si>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</si>
  <si>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</si>
  <si>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</si>
  <si>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</si>
  <si>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</si>
  <si>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</si>
  <si>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</si>
  <si>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</si>
  <si>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</si>
  <si>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</si>
  <si>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</si>
  <si>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</si>
  <si>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</si>
  <si>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</si>
  <si>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</si>
  <si>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</si>
  <si>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</si>
  <si>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</si>
  <si>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</si>
  <si>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</si>
  <si>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</si>
  <si>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</si>
  <si>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</si>
  <si>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</si>
  <si>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</si>
  <si>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</si>
  <si>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</si>
  <si>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</si>
  <si>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</si>
  <si>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</si>
  <si>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</si>
  <si>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</si>
  <si>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</si>
  <si>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</si>
  <si>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</si>
  <si>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</si>
  <si>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</si>
  <si>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</si>
  <si>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</si>
  <si>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</si>
  <si>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</si>
  <si>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</si>
  <si>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</si>
  <si>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</si>
  <si>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</si>
  <si>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</si>
  <si>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</si>
  <si>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</si>
  <si>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</si>
  <si>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</si>
  <si>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</si>
  <si>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</si>
  <si>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</si>
  <si>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</si>
  <si>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</si>
  <si>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</si>
  <si>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</si>
  <si>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</si>
  <si>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</si>
  <si>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</si>
  <si>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</si>
  <si>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</si>
  <si>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</si>
  <si>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</si>
  <si>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</si>
  <si>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</si>
  <si>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</si>
  <si>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</si>
  <si>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</si>
  <si>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</si>
  <si>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</si>
  <si>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</si>
  <si>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</si>
  <si>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</si>
  <si>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</si>
  <si>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</si>
  <si>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</si>
  <si>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</si>
  <si>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</si>
  <si>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</si>
  <si>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</si>
  <si>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</si>
  <si>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</si>
  <si>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</si>
  <si>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</si>
  <si>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</si>
  <si>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</si>
  <si>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</si>
  <si>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</si>
  <si>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</si>
  <si>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</si>
  <si>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</si>
  <si>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</si>
  <si>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</si>
  <si>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</si>
  <si>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</si>
  <si>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</si>
  <si>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</si>
  <si>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</si>
  <si>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</si>
  <si>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</si>
  <si>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</si>
  <si>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</si>
  <si>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</si>
  <si>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</si>
  <si>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</si>
  <si>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</si>
  <si>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</si>
  <si>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</si>
  <si>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</si>
  <si>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</si>
  <si>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</si>
  <si>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</si>
  <si>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</si>
  <si>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</si>
  <si>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</si>
  <si>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</si>
  <si>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</si>
  <si>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</si>
  <si>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</si>
  <si>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</si>
  <si>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</si>
  <si>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</si>
  <si>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</si>
  <si>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</si>
  <si>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</si>
  <si>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</si>
  <si>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</si>
  <si>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</si>
  <si>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</si>
  <si>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</si>
  <si>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</si>
  <si>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</si>
  <si>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</si>
  <si>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</si>
  <si>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</si>
  <si>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</si>
  <si>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</si>
  <si>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</si>
  <si>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</si>
  <si>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</si>
  <si>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</si>
  <si>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</si>
  <si>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</si>
  <si>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</si>
  <si>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</si>
  <si>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</si>
  <si>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</si>
  <si>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</si>
  <si>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</si>
  <si>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</si>
  <si>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</si>
  <si>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</si>
  <si>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</si>
  <si>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</si>
  <si>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</si>
  <si>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</si>
  <si>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</si>
  <si>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</si>
  <si>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</si>
  <si>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</si>
  <si>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</si>
  <si>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</si>
  <si>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</si>
  <si>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</si>
  <si>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</si>
  <si>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</si>
  <si>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</si>
  <si>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</si>
  <si>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</si>
  <si>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</si>
  <si>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</si>
  <si>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</si>
  <si>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</si>
  <si>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</si>
  <si>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</si>
  <si>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</si>
  <si>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</si>
  <si>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</si>
  <si>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</si>
  <si>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</si>
  <si>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</si>
  <si>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</si>
  <si>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</si>
  <si>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</si>
  <si>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</si>
  <si>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</si>
  <si>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</si>
  <si>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</si>
  <si>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</si>
  <si>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</si>
  <si>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</si>
  <si>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</si>
  <si>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</si>
  <si>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</si>
  <si>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</si>
  <si>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</si>
  <si>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</si>
  <si>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</si>
  <si>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</si>
  <si>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</si>
  <si>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</si>
  <si>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</si>
  <si>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</si>
  <si>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</si>
  <si>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</si>
  <si>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</si>
  <si>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</si>
  <si>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</si>
  <si>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</si>
  <si>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</si>
  <si>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</si>
  <si>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</si>
  <si>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</si>
  <si>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</si>
  <si>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</si>
  <si>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</si>
  <si>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</si>
  <si>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</si>
  <si>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</si>
  <si>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</si>
  <si>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</si>
  <si>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</si>
  <si>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</si>
  <si>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</si>
  <si>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</si>
  <si>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</si>
  <si>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</si>
  <si>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</si>
  <si>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</si>
  <si>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</si>
  <si>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</si>
  <si>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</si>
  <si>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</si>
  <si>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</si>
  <si>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</si>
  <si>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</si>
  <si>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</si>
  <si>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</si>
  <si>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</si>
  <si>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</si>
  <si>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</si>
  <si>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</si>
  <si>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</si>
  <si>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</si>
  <si>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</si>
  <si>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</si>
  <si>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</si>
  <si>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</si>
  <si>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</si>
  <si>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</si>
  <si>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</si>
  <si>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</si>
  <si>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</si>
  <si>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</si>
  <si>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</si>
  <si>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</si>
  <si>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</si>
  <si>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</si>
  <si>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</si>
  <si>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</si>
  <si>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</si>
  <si>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</si>
  <si>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</si>
  <si>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</si>
  <si>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</si>
  <si>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</si>
  <si>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</si>
  <si>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</si>
  <si>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</si>
  <si>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</si>
  <si>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</si>
  <si>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</si>
  <si>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</si>
  <si>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</si>
  <si>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</si>
  <si>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</si>
  <si>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</si>
  <si>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</si>
  <si>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</si>
  <si>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</si>
  <si>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</si>
  <si>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</si>
  <si>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</si>
  <si>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</si>
  <si>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</si>
  <si>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</si>
  <si>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</si>
  <si>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</si>
  <si>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</si>
  <si>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</si>
  <si>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</si>
  <si>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</si>
  <si>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</si>
  <si>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</si>
  <si>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</si>
  <si>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</si>
  <si>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</si>
  <si>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</si>
  <si>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</si>
  <si>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</si>
  <si>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</si>
  <si>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</si>
  <si>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</si>
  <si>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</si>
  <si>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</si>
  <si>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</si>
  <si>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</si>
  <si>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</si>
  <si>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</si>
  <si>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</si>
  <si>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</si>
  <si>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</si>
  <si>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</si>
  <si>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</si>
  <si>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</si>
  <si>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</si>
  <si>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</si>
  <si>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</si>
  <si>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</si>
  <si>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</si>
  <si>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</si>
  <si>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</si>
  <si>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</si>
  <si>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</si>
  <si>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</si>
  <si>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</si>
  <si>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</si>
  <si>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</si>
  <si>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</si>
  <si>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</si>
  <si>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</si>
  <si>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</si>
  <si>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</si>
  <si>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</si>
  <si>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</si>
  <si>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</si>
  <si>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</si>
  <si>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</si>
  <si>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</si>
  <si>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</si>
  <si>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</si>
  <si>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</si>
  <si>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</si>
  <si>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</si>
  <si>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</si>
  <si>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</si>
  <si>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</si>
  <si>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</si>
  <si>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</si>
  <si>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</si>
  <si>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</si>
  <si>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</si>
  <si>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</si>
  <si>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</si>
  <si>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</si>
  <si>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</si>
  <si>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</si>
  <si>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</si>
  <si>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</si>
  <si>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</si>
  <si>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</si>
  <si>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</si>
  <si>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</si>
  <si>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</si>
  <si>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</si>
  <si>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</si>
  <si>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</si>
  <si>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</si>
  <si>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</si>
  <si>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</si>
  <si>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Andorra</t>
  </si>
  <si>
    <t>Emiratos Árabes Unidos</t>
  </si>
  <si>
    <t>Afganistán</t>
  </si>
  <si>
    <t>Antigua y Barbuda</t>
  </si>
  <si>
    <t>Anguila</t>
  </si>
  <si>
    <t>Albania</t>
  </si>
  <si>
    <t>Armenia</t>
  </si>
  <si>
    <t>Antillas Holandesas</t>
  </si>
  <si>
    <t>Angola</t>
  </si>
  <si>
    <t>Argentina</t>
  </si>
  <si>
    <t>Samoa Americana</t>
  </si>
  <si>
    <t>Austria</t>
  </si>
  <si>
    <t>Australia</t>
  </si>
  <si>
    <t>Aruba</t>
  </si>
  <si>
    <t>Azerbaiyán</t>
  </si>
  <si>
    <t>Bosnia-Herzegovina</t>
  </si>
  <si>
    <t>Barbados</t>
  </si>
  <si>
    <t>Bangladesh</t>
  </si>
  <si>
    <t>Bélgica</t>
  </si>
  <si>
    <t>Burkina Faso</t>
  </si>
  <si>
    <t>Bulgaria</t>
  </si>
  <si>
    <t>Bahrayn</t>
  </si>
  <si>
    <t>Benín</t>
  </si>
  <si>
    <t>Bermudas</t>
  </si>
  <si>
    <t>Brunei Darussalam</t>
  </si>
  <si>
    <t>Bolivia</t>
  </si>
  <si>
    <t>Brasil</t>
  </si>
  <si>
    <t>Bahamas</t>
  </si>
  <si>
    <t>Bhután</t>
  </si>
  <si>
    <t>Botswana</t>
  </si>
  <si>
    <t>Belice</t>
  </si>
  <si>
    <t>Canadá</t>
  </si>
  <si>
    <t>Congo</t>
  </si>
  <si>
    <t>Suiza</t>
  </si>
  <si>
    <t>Chile</t>
  </si>
  <si>
    <t>Colombia</t>
  </si>
  <si>
    <t>Costa Rica</t>
  </si>
  <si>
    <t>Cuba</t>
  </si>
  <si>
    <t>Cabo Verde</t>
  </si>
  <si>
    <t>Chipre</t>
  </si>
  <si>
    <t>República Checa</t>
  </si>
  <si>
    <t>Alemania</t>
  </si>
  <si>
    <t>Djibouti</t>
  </si>
  <si>
    <t>Dinamarca</t>
  </si>
  <si>
    <t>Republica Dominicana</t>
  </si>
  <si>
    <t>Argelia</t>
  </si>
  <si>
    <t>Ecuador</t>
  </si>
  <si>
    <t>Egipto</t>
  </si>
  <si>
    <t>España</t>
  </si>
  <si>
    <t>Etiopía</t>
  </si>
  <si>
    <t>Finlandia</t>
  </si>
  <si>
    <t>Fidji</t>
  </si>
  <si>
    <t>Micronesia</t>
  </si>
  <si>
    <t>Francia</t>
  </si>
  <si>
    <t>Gabón</t>
  </si>
  <si>
    <t>Gran Bretaña</t>
  </si>
  <si>
    <t>Granada</t>
  </si>
  <si>
    <t>Grecia</t>
  </si>
  <si>
    <t>Guatemala</t>
  </si>
  <si>
    <t>Guam</t>
  </si>
  <si>
    <t>Honduras</t>
  </si>
  <si>
    <t>Haití</t>
  </si>
  <si>
    <t>Hungría</t>
  </si>
  <si>
    <t>Indonesia</t>
  </si>
  <si>
    <t>Irlanda</t>
  </si>
  <si>
    <t>Israel</t>
  </si>
  <si>
    <t>India</t>
  </si>
  <si>
    <t>Irak</t>
  </si>
  <si>
    <t>Islandia</t>
  </si>
  <si>
    <t>Italia</t>
  </si>
  <si>
    <t>Jamaica</t>
  </si>
  <si>
    <t>Jordania</t>
  </si>
  <si>
    <t>Japón</t>
  </si>
  <si>
    <t>Kenia</t>
  </si>
  <si>
    <t>Kirguistán</t>
  </si>
  <si>
    <t>Comores</t>
  </si>
  <si>
    <t>Corea del Norte</t>
  </si>
  <si>
    <t>Corea del Sur</t>
  </si>
  <si>
    <t>Caimán</t>
  </si>
  <si>
    <t>Líbano</t>
  </si>
  <si>
    <t>Liechtensten</t>
  </si>
  <si>
    <t>Liberia</t>
  </si>
  <si>
    <t>Lituania</t>
  </si>
  <si>
    <t>Luxemburgo</t>
  </si>
  <si>
    <t>Libia</t>
  </si>
  <si>
    <t>Marruecos</t>
  </si>
  <si>
    <t>Mónaco</t>
  </si>
  <si>
    <t>Moldova</t>
  </si>
  <si>
    <t>Madagascar</t>
  </si>
  <si>
    <t>Marshall (Islas)</t>
  </si>
  <si>
    <t>Macedonia</t>
  </si>
  <si>
    <t>Malí</t>
  </si>
  <si>
    <t>Myanmar</t>
  </si>
  <si>
    <t>Mongolia</t>
  </si>
  <si>
    <t xml:space="preserve">Macao </t>
  </si>
  <si>
    <t>Marianas del Norte (Islas)</t>
  </si>
  <si>
    <t>Martinica</t>
  </si>
  <si>
    <t>Mauritania</t>
  </si>
  <si>
    <t>Montserrar</t>
  </si>
  <si>
    <t>Malta</t>
  </si>
  <si>
    <t>Mauricio</t>
  </si>
  <si>
    <t>Maldivas</t>
  </si>
  <si>
    <t>Malawi</t>
  </si>
  <si>
    <t>Malasia</t>
  </si>
  <si>
    <t>Mozambique</t>
  </si>
  <si>
    <t>Namibia</t>
  </si>
  <si>
    <t>Niger</t>
  </si>
  <si>
    <t>Nigeria</t>
  </si>
  <si>
    <t>Nicaragua</t>
  </si>
  <si>
    <t>Países Bajos</t>
  </si>
  <si>
    <t>Noruega</t>
  </si>
  <si>
    <t>Nepal</t>
  </si>
  <si>
    <t>Naurú</t>
  </si>
  <si>
    <t>Nueva Zelanda</t>
  </si>
  <si>
    <t>Omán</t>
  </si>
  <si>
    <t>Panamá</t>
  </si>
  <si>
    <t>Perú</t>
  </si>
  <si>
    <t>Polinesia Francesa</t>
  </si>
  <si>
    <t>Papúa y Nueva Guinea</t>
  </si>
  <si>
    <t>Filipinas</t>
  </si>
  <si>
    <t>Pakistán</t>
  </si>
  <si>
    <t>Polonia</t>
  </si>
  <si>
    <t>Pitcairn</t>
  </si>
  <si>
    <t>Puerto Rico</t>
  </si>
  <si>
    <t>Portugal</t>
  </si>
  <si>
    <t>Palau</t>
  </si>
  <si>
    <t>Paraguay</t>
  </si>
  <si>
    <t>Qatar</t>
  </si>
  <si>
    <t>Rumania</t>
  </si>
  <si>
    <t>Rusia</t>
  </si>
  <si>
    <t>Rwanda</t>
  </si>
  <si>
    <t>Arabia Saudita</t>
  </si>
  <si>
    <t>Salomón</t>
  </si>
  <si>
    <t>Seychelles</t>
  </si>
  <si>
    <t>Sudán</t>
  </si>
  <si>
    <t>Suecia</t>
  </si>
  <si>
    <t>Singapur</t>
  </si>
  <si>
    <t>Eslovenia</t>
  </si>
  <si>
    <t>San Marino</t>
  </si>
  <si>
    <t>Surinam</t>
  </si>
  <si>
    <t>Togo</t>
  </si>
  <si>
    <t>Tailandia</t>
  </si>
  <si>
    <t>Turkmenistán</t>
  </si>
  <si>
    <t>Túnez</t>
  </si>
  <si>
    <t>Turquía</t>
  </si>
  <si>
    <t>Trinidad y Tobago</t>
  </si>
  <si>
    <t>Tuvalu</t>
  </si>
  <si>
    <t>Taiwán</t>
  </si>
  <si>
    <t>Ucrania</t>
  </si>
  <si>
    <t>Uganda</t>
  </si>
  <si>
    <t>Reino Unido</t>
  </si>
  <si>
    <t>Estados Unidos</t>
  </si>
  <si>
    <t>Uruguay</t>
  </si>
  <si>
    <t>Uzbekistán</t>
  </si>
  <si>
    <t>Vaticano</t>
  </si>
  <si>
    <t>Venezuela</t>
  </si>
  <si>
    <t>Vírgenes Is. (Br.)</t>
  </si>
  <si>
    <t>Vírgenes Is. (Am.)</t>
  </si>
  <si>
    <t>Zimbawe</t>
  </si>
  <si>
    <t>Formato fracción VI del lineamiento tercero</t>
  </si>
  <si>
    <t>Perfil etario</t>
  </si>
  <si>
    <t>Menos de 18</t>
  </si>
  <si>
    <t>18 a 19</t>
  </si>
  <si>
    <t>20 a 24</t>
  </si>
  <si>
    <t>25 a 29</t>
  </si>
  <si>
    <t>30 a 34</t>
  </si>
  <si>
    <t>35 a 39</t>
  </si>
  <si>
    <t>40 a 44</t>
  </si>
  <si>
    <t>45 a 49</t>
  </si>
  <si>
    <t>50 a 54</t>
  </si>
  <si>
    <t>55 a 59</t>
  </si>
  <si>
    <t>60 a 64</t>
  </si>
  <si>
    <t>65 a 69</t>
  </si>
  <si>
    <t>70 y más</t>
  </si>
  <si>
    <t>No reportado</t>
  </si>
  <si>
    <t>Total</t>
  </si>
  <si>
    <t>Perfil sexual</t>
  </si>
  <si>
    <t>Mujeres</t>
  </si>
  <si>
    <t>Hombres</t>
  </si>
  <si>
    <t>Perfil de ocupación</t>
  </si>
  <si>
    <t>Ámbito Empresarial</t>
  </si>
  <si>
    <t xml:space="preserve">     Actividades de extracción directa de bienes de la naturaleza sin transformaciones</t>
  </si>
  <si>
    <t xml:space="preserve">     Actividades que implican transformación de alimentos y materias primas</t>
  </si>
  <si>
    <t xml:space="preserve">     Servicios a la actividad empresarial</t>
  </si>
  <si>
    <t xml:space="preserve">     Servicios a la ciudadanía</t>
  </si>
  <si>
    <t>Ámbito Académico</t>
  </si>
  <si>
    <t xml:space="preserve">     Estudiante</t>
  </si>
  <si>
    <t xml:space="preserve">     Investigador</t>
  </si>
  <si>
    <t xml:space="preserve">     Profesor de tiempo completo</t>
  </si>
  <si>
    <t xml:space="preserve">     Profesor </t>
  </si>
  <si>
    <t xml:space="preserve">     Profesor Adjunto</t>
  </si>
  <si>
    <t xml:space="preserve">     Profesor e Investigador</t>
  </si>
  <si>
    <t xml:space="preserve">     Técnico Docente</t>
  </si>
  <si>
    <t xml:space="preserve">     Trabajador Administrativo</t>
  </si>
  <si>
    <t>Ámbito Gubernamental</t>
  </si>
  <si>
    <t xml:space="preserve">     Federal</t>
  </si>
  <si>
    <t xml:space="preserve">     Estatal</t>
  </si>
  <si>
    <t xml:space="preserve">     Municipal</t>
  </si>
  <si>
    <t>Medios de Comunicación</t>
  </si>
  <si>
    <t xml:space="preserve">     Radio</t>
  </si>
  <si>
    <t xml:space="preserve">     Televisión</t>
  </si>
  <si>
    <t xml:space="preserve">     Internet</t>
  </si>
  <si>
    <t xml:space="preserve">     Medio Impreso</t>
  </si>
  <si>
    <t xml:space="preserve">     Varios medios de comunicación</t>
  </si>
  <si>
    <t xml:space="preserve">     Medios Internacionales</t>
  </si>
  <si>
    <t>Otros</t>
  </si>
  <si>
    <t xml:space="preserve">     Amas de Casa</t>
  </si>
  <si>
    <t xml:space="preserve">     Asociaciones Civiles</t>
  </si>
  <si>
    <t xml:space="preserve">     Asociaciones de Colonos</t>
  </si>
  <si>
    <t xml:space="preserve">     Cooperativas</t>
  </si>
  <si>
    <t xml:space="preserve">     Instituciones de Asistencia Privada</t>
  </si>
  <si>
    <t xml:space="preserve">     Organizaciones No Gubernamentales Internacionales</t>
  </si>
  <si>
    <t xml:space="preserve">     Organizaciones No Gubernamentales Nacionales</t>
  </si>
  <si>
    <t xml:space="preserve">     Partidos Políticos</t>
  </si>
  <si>
    <t xml:space="preserve">     Sindicatos</t>
  </si>
  <si>
    <t xml:space="preserve">     Otras no incluidas anteriormente</t>
  </si>
  <si>
    <t>Perfil educativo</t>
  </si>
  <si>
    <t>Sin instrucción formal</t>
  </si>
  <si>
    <t>Primaria trunca</t>
  </si>
  <si>
    <t>Primaria concluida</t>
  </si>
  <si>
    <t>Secundaria trunca</t>
  </si>
  <si>
    <t>Secundaria concluida</t>
  </si>
  <si>
    <t>Bachillerato trunco</t>
  </si>
  <si>
    <t>Bachillerato concluido</t>
  </si>
  <si>
    <t>Técnico superior trunco</t>
  </si>
  <si>
    <t>Técnico superior concluido</t>
  </si>
  <si>
    <t>Licenciatura trunca</t>
  </si>
  <si>
    <t>Licenciatura concluido</t>
  </si>
  <si>
    <t>Posgrado trunco</t>
  </si>
  <si>
    <t>Posgrado concluido</t>
  </si>
  <si>
    <t>Maestría</t>
  </si>
  <si>
    <t>Doctorado</t>
  </si>
  <si>
    <t>Pertenencia a comunidades indígenas</t>
  </si>
  <si>
    <t>Sí</t>
  </si>
  <si>
    <t>No</t>
  </si>
  <si>
    <t>¿El solicitante requirió algún ajuste razonable?</t>
  </si>
  <si>
    <t>Tipos de ajuste solicitados</t>
  </si>
  <si>
    <t>Tipos de ajuste aplicados</t>
  </si>
  <si>
    <t>Formato fracción VII del lineamiento tercero</t>
  </si>
  <si>
    <t>Consultas a la Plataforma Nacional de Transparencia</t>
  </si>
  <si>
    <t xml:space="preserve">Número </t>
  </si>
  <si>
    <t>% respecto del total</t>
  </si>
  <si>
    <t>Consultas al Portal de Obligaciones de Transparencia</t>
  </si>
  <si>
    <t>Art. 70 LGTAIP, fracción I</t>
  </si>
  <si>
    <t>Art. 7 LFTAIPG, fracción I</t>
  </si>
  <si>
    <t>Art. 70 LGTAIP, fracción II</t>
  </si>
  <si>
    <t>Art. 7 LFTAIPG, fracción II</t>
  </si>
  <si>
    <t>Art. 70 LGTAIP, fracción III</t>
  </si>
  <si>
    <t>Art. 7 LFTAIPG, fracción III</t>
  </si>
  <si>
    <t>Art. 70 LGTAIP, fracción IV</t>
  </si>
  <si>
    <t>Art. 7 LFTAIPG, fracción IV</t>
  </si>
  <si>
    <t>Art. 70 LGTAIP, fracción V</t>
  </si>
  <si>
    <t>Art. 7 LFTAIPG, fracción V</t>
  </si>
  <si>
    <t>Art. 70 LGTAIP, fracción VI</t>
  </si>
  <si>
    <t>Art. 7 LFTAIPG, fracción VI</t>
  </si>
  <si>
    <t>Art. 70 LGTAIP, fracción VII</t>
  </si>
  <si>
    <t>Art. 7 LFTAIPG, fracción VII</t>
  </si>
  <si>
    <t>Art. 70 LGTAIP, fracción VIII</t>
  </si>
  <si>
    <t>Art. 7 LFTAIPG, fracción VIII</t>
  </si>
  <si>
    <t>Art. 70 LGTAIP, fracción IX</t>
  </si>
  <si>
    <t>Art. 7 LFTAIPG, fracción IX</t>
  </si>
  <si>
    <t>Art. 70 LGTAIP, fracción X</t>
  </si>
  <si>
    <t>Art. 7 LFTAIPG, fracción X</t>
  </si>
  <si>
    <t>Art. 70 LGTAIP, fracción XI</t>
  </si>
  <si>
    <t>Art. 7 LFTAIPG, fracción XI</t>
  </si>
  <si>
    <t>Art. 70 LGTAIP, fracción XII</t>
  </si>
  <si>
    <t>Art. 7 LFTAIPG, fracción XII</t>
  </si>
  <si>
    <t>Art. 70 LGTAIP, fracción XIII</t>
  </si>
  <si>
    <t>Art. 7 LFTAIPG, fracción XIII</t>
  </si>
  <si>
    <t>Art. 70 LGTAIP, fracción XIV</t>
  </si>
  <si>
    <t>Art. 7 LFTAIPG, fracción XIV</t>
  </si>
  <si>
    <t>Art. 70 LGTAIP, fracción XV</t>
  </si>
  <si>
    <t>Art. 7 LFTAIPG, fracción XV</t>
  </si>
  <si>
    <t>Art. 70 LGTAIP, fracción XVI</t>
  </si>
  <si>
    <t>Art. 7 LFTAIPG, fracción XVI</t>
  </si>
  <si>
    <t>Art. 70 LGTAIP, fracción XVII</t>
  </si>
  <si>
    <t>Art. 7 LFTAIPG, fracción XVII</t>
  </si>
  <si>
    <t>Art. 70 LGTAIP, fracción XVIII</t>
  </si>
  <si>
    <t>Art. 70 LGTAIP, fracción XIX</t>
  </si>
  <si>
    <t>Art. 70 LGTAIP, fracción XX</t>
  </si>
  <si>
    <t>LFTAIPG - Ley Federal de Transparencia y Acceso a la Información Pública Gubernamental publicada en el Diario Oficial de la Federación el 11 de junio de 2002</t>
  </si>
  <si>
    <t>Art. 70 LGTAIP, fracción XXI</t>
  </si>
  <si>
    <t>Art. 70 LGTAIP, fracción XXII</t>
  </si>
  <si>
    <t>Art. 70 LGTAIP, fracción XXIII</t>
  </si>
  <si>
    <t>Art. 70 LGTAIP, fracción XXIV</t>
  </si>
  <si>
    <t>Art. 70 LGTAIP, fracción XXV</t>
  </si>
  <si>
    <t>Art. 70 LGTAIP, fracción XXVI</t>
  </si>
  <si>
    <t>Art. 70 LGTAIP, fracción XXVII</t>
  </si>
  <si>
    <t>Art. 70 LGTAIP, fracción XXIX</t>
  </si>
  <si>
    <t>Art. 70 LGTAIP, fracción XXX</t>
  </si>
  <si>
    <t>Art. 70 LGTAIP, fracción XXXI</t>
  </si>
  <si>
    <t>Art. 70 LGTAIP, fracción XXXII</t>
  </si>
  <si>
    <t>Art. 70 LGTAIP, fracción XXXIII</t>
  </si>
  <si>
    <t>Art. 70 LGTAIP, fracción XXXIV</t>
  </si>
  <si>
    <t>Art. 70 LGTAIP, fracción XXXV</t>
  </si>
  <si>
    <t>Art. 70 LGTAIP, fracción XXXVI</t>
  </si>
  <si>
    <t>Art. 70 LGTAIP, fracción XXXVII</t>
  </si>
  <si>
    <t>Art. 70 LGTAIP, fracción XXXVIII</t>
  </si>
  <si>
    <t>Art. 70 LGTAIP, fracción XXXIX</t>
  </si>
  <si>
    <t>Art. 70 LGTAIP, fracción XL</t>
  </si>
  <si>
    <t>Art. 70 LGTAIP, fracción XLI</t>
  </si>
  <si>
    <t>Art. 70 LGTAIP, fracción XLII</t>
  </si>
  <si>
    <t>Art. 70 LGTAIP, fracción XLIII</t>
  </si>
  <si>
    <t>Art. 70 LGTAIP, fracción XLIV</t>
  </si>
  <si>
    <t>Art. 70 LGTAIP, fracción XLV</t>
  </si>
  <si>
    <t>Art. 70 LGTAIP, fracción XLVI</t>
  </si>
  <si>
    <t>Art. 70 LGTAIP, fracción XLVII</t>
  </si>
  <si>
    <t>Art. 70 LGTAIP, fracción XLVIII</t>
  </si>
  <si>
    <t>LGTAIP - Ley General de Transparencia y Acceso a la Información Pública publicada en el Diario Oficial de la Federación el 4 de mayo de 2015</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</si>
  <si>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</si>
  <si>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</si>
  <si>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</si>
  <si>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</si>
  <si>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</si>
  <si>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</si>
  <si>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</si>
  <si>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</si>
  <si>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</si>
  <si>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</si>
  <si>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</si>
  <si>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</si>
  <si>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</si>
  <si>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</si>
  <si>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</si>
  <si>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</si>
  <si>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</si>
  <si>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</si>
  <si>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</si>
  <si>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</si>
  <si>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</si>
  <si>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</si>
  <si>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</si>
  <si>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Banco de México</t>
  </si>
  <si>
    <t>BdM</t>
  </si>
  <si>
    <t>5 de Mayo No. 2</t>
  </si>
  <si>
    <t>transparencia@banxico.org.mx</t>
  </si>
  <si>
    <t>Claudia Álvarez Toca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</si>
  <si>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</si>
  <si>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</si>
  <si>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</si>
  <si>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</si>
  <si>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</si>
  <si>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</si>
  <si>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</si>
  <si>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</si>
  <si>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</si>
  <si>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</si>
  <si>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</si>
  <si>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</si>
  <si>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</si>
  <si>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</si>
  <si>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</si>
  <si>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</si>
  <si>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</si>
  <si>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</si>
  <si>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</si>
  <si>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</si>
  <si>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</si>
  <si>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</si>
  <si>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</si>
  <si>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</si>
  <si>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</si>
  <si>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</si>
  <si>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XVI del lineamiento tercero. Los datos y la información adicional que se consideren relevantes.</t>
  </si>
  <si>
    <t>Formato fracción VIII del lineamiento tercero</t>
  </si>
  <si>
    <t>Control de denuncias</t>
  </si>
  <si>
    <t>Folio INFOMEX o número 
de expediente de recurso</t>
  </si>
  <si>
    <t>Autoridad solicitante</t>
  </si>
  <si>
    <t>Fecha de solicitud y medio</t>
  </si>
  <si>
    <t>Tipo de actuación</t>
  </si>
  <si>
    <t>Última actuación del OIC y fecha</t>
  </si>
  <si>
    <t>Etapa del proceso</t>
  </si>
  <si>
    <t>Conclusión</t>
  </si>
  <si>
    <t>N/A</t>
  </si>
  <si>
    <t>Control de solicitudes por intervención</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</si>
  <si>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</si>
  <si>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</si>
  <si>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</si>
  <si>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</si>
  <si>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</si>
  <si>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</si>
  <si>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</si>
  <si>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 xml:space="preserve">Banco de México </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</si>
  <si>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</si>
  <si>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</si>
  <si>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</si>
  <si>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</si>
  <si>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</si>
  <si>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</si>
  <si>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</si>
  <si>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</si>
  <si>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</si>
  <si>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</si>
  <si>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</si>
  <si>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</si>
  <si>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</si>
  <si>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</si>
  <si>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</si>
  <si>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</si>
  <si>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</si>
  <si>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</si>
  <si>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</si>
  <si>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</si>
  <si>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</si>
  <si>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</si>
  <si>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</si>
  <si>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</si>
  <si>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</si>
  <si>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</si>
  <si>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</si>
  <si>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</si>
  <si>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</si>
  <si>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</si>
  <si>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</si>
  <si>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</si>
  <si>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</si>
  <si>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</si>
  <si>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</si>
  <si>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</si>
  <si>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</si>
  <si>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TOTAL DE ACCIONES DE MEJORA</t>
  </si>
  <si>
    <t>06059</t>
  </si>
  <si>
    <t>abdon@banxico.org.mx</t>
  </si>
  <si>
    <t>NOTA:</t>
  </si>
  <si>
    <t>Solicitudes de información con ubicación geográfica registrada</t>
  </si>
  <si>
    <t>Solicitudes de informaicón sin ubicación geográfica registrada</t>
  </si>
  <si>
    <t>Total de solicitudes de información recibidas en el periodo</t>
  </si>
  <si>
    <t>Presidenta del Comité de Transparencia</t>
  </si>
  <si>
    <t>Integrante del Comité de Transparencia</t>
  </si>
  <si>
    <t># cambios Titular de la Dirección Jurídica</t>
  </si>
  <si>
    <t># cambios Titular de la  Coordinación de la Información</t>
  </si>
  <si>
    <t>Directora de la Unidad de Transparencia</t>
  </si>
  <si>
    <t>calvarez@banxico.org.mx</t>
  </si>
  <si>
    <t>Humberto Enrique Ruiz Torres</t>
  </si>
  <si>
    <t>Director Jurídico</t>
  </si>
  <si>
    <t>hruizto@banxico.org.mx</t>
  </si>
  <si>
    <t>52372170  </t>
  </si>
  <si>
    <t xml:space="preserve">Abdón Sánchez Arroyo </t>
  </si>
  <si>
    <t>Director de Coordinación de la Información</t>
  </si>
  <si>
    <t>52372603  </t>
  </si>
  <si>
    <t xml:space="preserve">Modo preferencial de entrega 
</t>
  </si>
  <si>
    <t>ANEXO 3</t>
  </si>
  <si>
    <t>Folio</t>
  </si>
  <si>
    <t>FechaRec</t>
  </si>
  <si>
    <t>FMP/BM</t>
  </si>
  <si>
    <t>61100</t>
  </si>
  <si>
    <t>61200</t>
  </si>
  <si>
    <t>Izquierda</t>
  </si>
  <si>
    <t>Tipo</t>
  </si>
  <si>
    <t>BM</t>
  </si>
  <si>
    <t>FMP</t>
  </si>
  <si>
    <t>LT-BM</t>
  </si>
  <si>
    <t>LT-FM</t>
  </si>
  <si>
    <t>LT-CE</t>
  </si>
  <si>
    <t>FechaFin</t>
  </si>
  <si>
    <t>MesRec</t>
  </si>
  <si>
    <t>MesAten</t>
  </si>
  <si>
    <t>Aclaración</t>
  </si>
  <si>
    <t>No info</t>
  </si>
  <si>
    <t>FormatoEntrega</t>
  </si>
  <si>
    <t>MapEntrega</t>
  </si>
  <si>
    <t>DiasAtencion</t>
  </si>
  <si>
    <t>Incompetencia</t>
  </si>
  <si>
    <t>Liga</t>
  </si>
  <si>
    <t>Prórroga</t>
  </si>
  <si>
    <t>Edad</t>
  </si>
  <si>
    <t>Grupo</t>
  </si>
  <si>
    <t>Sexo</t>
  </si>
  <si>
    <t>Desechada</t>
  </si>
  <si>
    <t>NULL</t>
  </si>
  <si>
    <t>Tema</t>
  </si>
  <si>
    <t>Presupuesto</t>
  </si>
  <si>
    <t>Tenencia y posición en derivados</t>
  </si>
  <si>
    <t>Desarrollos internos de software</t>
  </si>
  <si>
    <t>Acceso a la información</t>
  </si>
  <si>
    <t>Adquisiciones</t>
  </si>
  <si>
    <t>Fideicomisos, mandatos y comisiones</t>
  </si>
  <si>
    <t>Pensionados</t>
  </si>
  <si>
    <t>Protección</t>
  </si>
  <si>
    <t>Billetes</t>
  </si>
  <si>
    <t>Estado de resultados</t>
  </si>
  <si>
    <t>Autotransportes</t>
  </si>
  <si>
    <t>Control de legalidad</t>
  </si>
  <si>
    <t>Servicio médico</t>
  </si>
  <si>
    <t>Presupuesto público</t>
  </si>
  <si>
    <t>Sueldos y salarios</t>
  </si>
  <si>
    <t>Fiduciario</t>
  </si>
  <si>
    <t>Monedas metálicas</t>
  </si>
  <si>
    <t>Planeación estratégica</t>
  </si>
  <si>
    <t>Organización</t>
  </si>
  <si>
    <t>Tasas de interés</t>
  </si>
  <si>
    <t>Balance general</t>
  </si>
  <si>
    <t>Objetivos de inflación</t>
  </si>
  <si>
    <t>Producción y ventas</t>
  </si>
  <si>
    <t>Estudios jurídicos</t>
  </si>
  <si>
    <t>Política cambiaria</t>
  </si>
  <si>
    <t>Inflación</t>
  </si>
  <si>
    <t>Deuda pública</t>
  </si>
  <si>
    <t>Formación</t>
  </si>
  <si>
    <t>Administración de bienes inmuebles</t>
  </si>
  <si>
    <t>Actividad económica</t>
  </si>
  <si>
    <t>Moneda y banca</t>
  </si>
  <si>
    <t>Economía abierta</t>
  </si>
  <si>
    <t>Tipos de cambio</t>
  </si>
  <si>
    <t>Bolsas de valores y de derivados</t>
  </si>
  <si>
    <t>Composición de las reservas</t>
  </si>
  <si>
    <t>Relaciones laborales y sindicales</t>
  </si>
  <si>
    <t>Telecomunicaciones</t>
  </si>
  <si>
    <t>Servicios noticiosos</t>
  </si>
  <si>
    <t>Prestaciones</t>
  </si>
  <si>
    <t>Reclutamiento y selección</t>
  </si>
  <si>
    <t>Indices de precios</t>
  </si>
  <si>
    <t>Modelos macroeconómicos</t>
  </si>
  <si>
    <t>Determinación del ingreso</t>
  </si>
  <si>
    <t>Comercio exterior</t>
  </si>
  <si>
    <t>Captación del público</t>
  </si>
  <si>
    <t>Sistemas electrónicos de pago</t>
  </si>
  <si>
    <t>MapeoTema</t>
  </si>
  <si>
    <t>Copia certificada</t>
  </si>
  <si>
    <t>ConcatEdoLoc</t>
  </si>
  <si>
    <t>Ocupación</t>
  </si>
  <si>
    <t>Ocupación2</t>
  </si>
  <si>
    <t>Tipo resp</t>
  </si>
  <si>
    <t>LT-BM-17497</t>
  </si>
  <si>
    <t>LT-BM-17515</t>
  </si>
  <si>
    <t>LT-BM-17531</t>
  </si>
  <si>
    <t>LT-BM-17532</t>
  </si>
  <si>
    <t>LT-BM-17554</t>
  </si>
  <si>
    <t>LT-BM-17555</t>
  </si>
  <si>
    <t>LT-BM-17623</t>
  </si>
  <si>
    <t>LT-BM-17632</t>
  </si>
  <si>
    <t>LT-BM-17638</t>
  </si>
  <si>
    <t>LT-BM-17662</t>
  </si>
  <si>
    <t>LT-BM-17726</t>
  </si>
  <si>
    <t>LT-BM-17752</t>
  </si>
  <si>
    <t>LT-BM-17789</t>
  </si>
  <si>
    <t>LT-CR-17796</t>
  </si>
  <si>
    <t>LT-BM-17815</t>
  </si>
  <si>
    <t>LT-BM-17878</t>
  </si>
  <si>
    <t>LT-BM-17921</t>
  </si>
  <si>
    <t>LT-BM-17928</t>
  </si>
  <si>
    <t>LT-BM-17935</t>
  </si>
  <si>
    <t>LT-CR-18032</t>
  </si>
  <si>
    <t>LT-BM-18086</t>
  </si>
  <si>
    <t>LT-BM-18101</t>
  </si>
  <si>
    <t>LT-BM-18104</t>
  </si>
  <si>
    <t>LT-BM-18206</t>
  </si>
  <si>
    <t>LT-BM-18220</t>
  </si>
  <si>
    <t>LT-CR</t>
  </si>
  <si>
    <t>*   En cuyo caso de brinda una orientación al solicitante para que presente su solicitud de información ante la autoridad competente.</t>
  </si>
  <si>
    <t>Materia de la intervención</t>
  </si>
  <si>
    <t>Reuniones periódicas de trabajo</t>
  </si>
  <si>
    <t>Indicadores de finanzas públicas</t>
  </si>
  <si>
    <t>Seguros</t>
  </si>
  <si>
    <t>Comedor</t>
  </si>
  <si>
    <t>Fondos y fideicomisos gubernamentales</t>
  </si>
  <si>
    <t>Balanza de pagos</t>
  </si>
  <si>
    <t>Planeación</t>
  </si>
  <si>
    <t>Biblioteca</t>
  </si>
  <si>
    <t>Información crediticia</t>
  </si>
  <si>
    <t>Operaciones de compra-venta de valores</t>
  </si>
  <si>
    <t>SPEI</t>
  </si>
  <si>
    <t>Encuestas</t>
  </si>
  <si>
    <t>Cajeros, tarjetas y operaciones relativas</t>
  </si>
  <si>
    <t>LT-CE-17286</t>
  </si>
  <si>
    <t>LT-BM-17322</t>
  </si>
  <si>
    <t>LT-BM-17389</t>
  </si>
  <si>
    <t>LT-BM-17426</t>
  </si>
  <si>
    <t>LT-BM-17437</t>
  </si>
  <si>
    <t>ingresadas del 01/10/2016  al 31/12/2016</t>
  </si>
  <si>
    <t>del 01/10/2016  al 31/12/2016</t>
  </si>
  <si>
    <t>Fecha de actualización: 02/01/2017</t>
  </si>
  <si>
    <t>Fecha de validación: 04/01/2017</t>
  </si>
  <si>
    <t>Número de solicitudes de acceso a información pública 
ingresadas del 01/10/2016 al 31/12/2016</t>
  </si>
  <si>
    <t>Número de solicitudes de acceso a datos personales
ingresadas del 01/10/2016 al 31/12/2016</t>
  </si>
  <si>
    <t>Número de solicitudes de corrección de datos personales
ingresadas del 01/10/2016 al 31/12/2016</t>
  </si>
  <si>
    <t>Número de solicitudes de cancelación de datos personales
ingresadas del 01/10/2016 al 31/12/2016</t>
  </si>
  <si>
    <t>Número de solicitudes de oposición de datos personales
ingresadas del 01/10/2016 al 31/12/2016</t>
  </si>
  <si>
    <t>Normatividad aplicable a Banco de México en su calidad de fiduciario en el Fondo Méxicano del Petróleo para la Estabilización y Desarrollo (FMPED)</t>
  </si>
  <si>
    <t xml:space="preserve">Normatividad aplicable a Banco de México en su calidad de fiduciario en el Fondo Méxicano del Petróleo para la Estabilización y Desarrollo (FMPED) </t>
  </si>
  <si>
    <t>Área(s) o unidad(es) administrativa(s) que genera(n) o posee(n) la información reportada y son responsables de publicar y actualizar la información: Coordinación Administrativa del FMPED</t>
  </si>
  <si>
    <t>ANEXO 2</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</si>
</sst>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u/>
      <sz val="11"/>
      <color theme="11"/>
      <name val="Calibri"/>
      <family val="2"/>
      <scheme val="minor"/>
    </font>
    <font>
      <b/>
      <i/>
      <sz val="11"/>
      <color theme="1"/>
      <name val="Calibri"/>
      <family val="2"/>
      <scheme val="minor"/>
    </font>
    <font>
      <sz val="12"/>
      <color theme="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9"/>
        <bgColor indexed="64"/>
      </patternFill>
    </fill>
    <fill>
      <patternFill patternType="solid">
        <fgColor theme="8"/>
        <bgColor indexed="64"/>
      </patternFill>
    </fill>
    <fill>
      <patternFill patternType="solid">
        <fgColor rgb="FFFFFF00"/>
        <bgColor indexed="64"/>
      </patternFill>
    </fill>
    <fill>
      <patternFill patternType="solid">
        <fgColor theme="7"/>
        <bgColor indexed="64"/>
      </patternFill>
    </fill>
  </fills>
  <borders count="23">
    <border>
      <left/>
      <right/>
      <top/>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7558519241921"/>
      </left>
      <right style="thin">
        <color theme="8" tint="0.39997558519241921"/>
      </right>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10" fillId="0" borderId="0"/>
  </cellStyleXfs>
  <cellXfs count="136">
    <xf numFmtId="0" fontId="0" fillId="0" borderId="0" xfId="0"/>
    <xf numFmtId="0" fontId="2" fillId="0" borderId="0" xfId="0" applyFont="1"/>
    <xf numFmtId="0" fontId="3" fillId="2" borderId="1" xfId="0" applyFont="1" applyFill="1" applyBorder="1" applyAlignment="1">
      <alignment horizontal="center" vertical="center" wrapText="1"/>
    </xf>
    <xf numFmtId="0" fontId="4" fillId="0" borderId="0" xfId="0" applyFont="1"/>
    <xf numFmtId="0" fontId="0" fillId="3" borderId="1" xfId="0" applyFont="1" applyFill="1" applyBorder="1"/>
    <xf numFmtId="0" fontId="0" fillId="0" borderId="1" xfId="0" applyFont="1" applyBorder="1"/>
    <xf numFmtId="0" fontId="4" fillId="3" borderId="1" xfId="0" applyFont="1" applyFill="1" applyBorder="1"/>
    <xf numFmtId="0" fontId="2" fillId="0" borderId="0" xfId="1" applyFont="1"/>
    <xf numFmtId="0" fontId="1" fillId="0" borderId="0" xfId="1"/>
    <xf numFmtId="0" fontId="3" fillId="2" borderId="1" xfId="1" applyFont="1" applyFill="1" applyBorder="1" applyAlignment="1">
      <alignment horizontal="center" vertical="center" wrapText="1"/>
    </xf>
    <xf numFmtId="0" fontId="4" fillId="0" borderId="0" xfId="1" applyFont="1"/>
    <xf numFmtId="0" fontId="1" fillId="3" borderId="1" xfId="1" applyFont="1" applyFill="1" applyBorder="1"/>
    <xf numFmtId="0" fontId="0" fillId="3" borderId="4" xfId="0" applyFont="1" applyFill="1" applyBorder="1"/>
    <xf numFmtId="0" fontId="1" fillId="3" borderId="4" xfId="1" applyFont="1" applyFill="1" applyBorder="1"/>
    <xf numFmtId="0" fontId="1" fillId="0" borderId="1" xfId="1" applyFont="1" applyBorder="1"/>
    <xf numFmtId="0" fontId="0" fillId="0" borderId="4" xfId="0" applyFont="1" applyBorder="1"/>
    <xf numFmtId="0" fontId="1" fillId="0" borderId="4" xfId="1" applyFont="1" applyBorder="1"/>
    <xf numFmtId="0" fontId="4" fillId="3" borderId="1" xfId="1" applyFont="1" applyFill="1" applyBorder="1"/>
    <xf numFmtId="0" fontId="0" fillId="0" borderId="3" xfId="0" applyBorder="1" applyAlignment="1">
      <alignment horizontal="center"/>
    </xf>
    <xf numFmtId="0" fontId="3" fillId="2" borderId="5" xfId="0" applyFont="1" applyFill="1" applyBorder="1" applyAlignment="1">
      <alignment horizontal="center" vertical="center" wrapText="1"/>
    </xf>
    <xf numFmtId="0" fontId="0" fillId="3" borderId="0" xfId="0" applyFont="1" applyFill="1" applyBorder="1"/>
    <xf numFmtId="0" fontId="4" fillId="3" borderId="0" xfId="0" applyFont="1" applyFill="1" applyBorder="1"/>
    <xf numFmtId="0" fontId="4" fillId="3" borderId="4" xfId="0" applyFont="1" applyFill="1" applyBorder="1"/>
    <xf numFmtId="0" fontId="5" fillId="0" borderId="0" xfId="0" applyFont="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0" fillId="0" borderId="0" xfId="2" applyFont="1"/>
    <xf numFmtId="0" fontId="2" fillId="0" borderId="0" xfId="0" applyFont="1" applyBorder="1"/>
    <xf numFmtId="0" fontId="0" fillId="0" borderId="3" xfId="0" applyBorder="1" applyAlignment="1">
      <alignment horizontal="left"/>
    </xf>
    <xf numFmtId="0" fontId="3" fillId="2" borderId="9" xfId="0" applyFont="1" applyFill="1" applyBorder="1" applyAlignment="1">
      <alignment horizontal="center" vertical="center" wrapText="1"/>
    </xf>
    <xf numFmtId="0" fontId="0" fillId="3" borderId="5" xfId="0" applyFont="1" applyFill="1" applyBorder="1"/>
    <xf numFmtId="9" fontId="0" fillId="3" borderId="5" xfId="2" applyFont="1" applyFill="1" applyBorder="1"/>
    <xf numFmtId="0" fontId="0" fillId="0" borderId="5" xfId="0" applyFont="1" applyBorder="1"/>
    <xf numFmtId="9" fontId="0" fillId="3" borderId="4" xfId="2" applyFont="1" applyFill="1" applyBorder="1"/>
    <xf numFmtId="9" fontId="0" fillId="0" borderId="5" xfId="2" applyFont="1" applyBorder="1"/>
    <xf numFmtId="9" fontId="0" fillId="0" borderId="0" xfId="0" applyNumberFormat="1"/>
    <xf numFmtId="0" fontId="4" fillId="3" borderId="5" xfId="0" applyFont="1" applyFill="1" applyBorder="1"/>
    <xf numFmtId="0" fontId="1" fillId="0" borderId="3" xfId="1" applyBorder="1" applyAlignment="1">
      <alignment horizontal="left"/>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0" fillId="0" borderId="0" xfId="0" applyFill="1"/>
    <xf numFmtId="0" fontId="0" fillId="0" borderId="1" xfId="0" applyFont="1" applyFill="1" applyBorder="1"/>
    <xf numFmtId="0" fontId="7" fillId="0" borderId="0" xfId="0" applyFont="1" applyAlignment="1">
      <alignment wrapText="1"/>
    </xf>
    <xf numFmtId="0" fontId="7" fillId="0" borderId="0" xfId="1" applyFont="1" applyBorder="1" applyAlignment="1">
      <alignment horizontal="left" vertical="center" wrapText="1"/>
    </xf>
    <xf numFmtId="0" fontId="7" fillId="0" borderId="0" xfId="1" applyFont="1" applyFill="1" applyBorder="1" applyAlignment="1">
      <alignment horizontal="left" vertical="center" wrapText="1"/>
    </xf>
    <xf numFmtId="0" fontId="1" fillId="0" borderId="1" xfId="1" applyFont="1" applyFill="1" applyBorder="1"/>
    <xf numFmtId="0" fontId="1" fillId="0" borderId="0" xfId="1" applyFill="1"/>
    <xf numFmtId="0" fontId="7" fillId="0" borderId="0" xfId="1" applyFont="1" applyAlignment="1">
      <alignment wrapText="1"/>
    </xf>
    <xf numFmtId="0" fontId="3" fillId="2" borderId="0" xfId="0" applyFont="1" applyFill="1" applyBorder="1" applyAlignment="1">
      <alignment horizontal="center" vertical="center" wrapText="1"/>
    </xf>
    <xf numFmtId="9" fontId="0" fillId="3" borderId="4" xfId="0" applyNumberFormat="1" applyFont="1" applyFill="1" applyBorder="1"/>
    <xf numFmtId="9" fontId="0" fillId="0" borderId="5" xfId="0" applyNumberFormat="1" applyFont="1" applyBorder="1"/>
    <xf numFmtId="9" fontId="0" fillId="3" borderId="5" xfId="0" applyNumberFormat="1" applyFont="1" applyFill="1" applyBorder="1"/>
    <xf numFmtId="3" fontId="0" fillId="3" borderId="5" xfId="0" applyNumberFormat="1" applyFont="1" applyFill="1" applyBorder="1"/>
    <xf numFmtId="9" fontId="0" fillId="3" borderId="5" xfId="6" applyFont="1" applyFill="1" applyBorder="1"/>
    <xf numFmtId="0" fontId="0" fillId="0" borderId="2" xfId="0" applyFont="1" applyBorder="1"/>
    <xf numFmtId="0" fontId="0" fillId="3" borderId="2" xfId="0" applyFont="1" applyFill="1" applyBorder="1"/>
    <xf numFmtId="0" fontId="0" fillId="0" borderId="0" xfId="0" applyFont="1" applyBorder="1"/>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vertical="top" wrapText="1"/>
    </xf>
    <xf numFmtId="0" fontId="0" fillId="0" borderId="0" xfId="0" applyAlignment="1">
      <alignment horizontal="center" vertical="center"/>
    </xf>
    <xf numFmtId="14"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xf>
    <xf numFmtId="0" fontId="0" fillId="0" borderId="0" xfId="0" applyNumberFormat="1"/>
    <xf numFmtId="0" fontId="0" fillId="0" borderId="0" xfId="1" applyFont="1"/>
    <xf numFmtId="0" fontId="0" fillId="3" borderId="4" xfId="0" applyFont="1" applyFill="1" applyBorder="1" applyAlignment="1">
      <alignment horizontal="right"/>
    </xf>
    <xf numFmtId="0" fontId="0" fillId="0" borderId="3" xfId="1" applyFont="1" applyBorder="1" applyAlignment="1">
      <alignment horizontal="left"/>
    </xf>
    <xf numFmtId="0" fontId="3" fillId="2" borderId="9" xfId="0" applyFont="1" applyFill="1" applyBorder="1" applyAlignment="1">
      <alignment horizontal="center" vertical="center" wrapText="1"/>
    </xf>
    <xf numFmtId="9" fontId="0" fillId="0" borderId="0" xfId="6" applyFont="1"/>
    <xf numFmtId="9" fontId="3" fillId="2" borderId="9" xfId="6" applyFont="1" applyFill="1" applyBorder="1" applyAlignment="1">
      <alignment horizontal="center" vertical="center" wrapText="1"/>
    </xf>
    <xf numFmtId="9" fontId="0" fillId="0" borderId="5" xfId="6" applyFont="1" applyBorder="1"/>
    <xf numFmtId="9" fontId="0" fillId="3" borderId="4" xfId="6" applyFont="1" applyFill="1" applyBorder="1"/>
    <xf numFmtId="9" fontId="4" fillId="0" borderId="0" xfId="2" applyFont="1"/>
    <xf numFmtId="0" fontId="4" fillId="0" borderId="22" xfId="1" applyFont="1" applyBorder="1"/>
    <xf numFmtId="9" fontId="4" fillId="0" borderId="22" xfId="2" applyFont="1" applyBorder="1"/>
    <xf numFmtId="0" fontId="4" fillId="0" borderId="5" xfId="0" applyFont="1" applyBorder="1"/>
    <xf numFmtId="0" fontId="3" fillId="2" borderId="1" xfId="1" applyFont="1" applyFill="1" applyBorder="1" applyAlignment="1">
      <alignment horizontal="center" vertical="center" wrapText="1"/>
    </xf>
    <xf numFmtId="9" fontId="0" fillId="0" borderId="4" xfId="6" applyFont="1" applyFill="1" applyBorder="1"/>
    <xf numFmtId="0" fontId="3" fillId="2" borderId="12"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6" fillId="3" borderId="0" xfId="3" applyFill="1" applyBorder="1" applyAlignment="1">
      <alignment wrapText="1"/>
    </xf>
    <xf numFmtId="0" fontId="1" fillId="0" borderId="5" xfId="1" applyFont="1" applyBorder="1"/>
    <xf numFmtId="0" fontId="10" fillId="3" borderId="0" xfId="7" applyFont="1" applyFill="1" applyBorder="1" applyAlignment="1">
      <alignment wrapText="1"/>
    </xf>
    <xf numFmtId="0" fontId="1" fillId="0" borderId="0" xfId="1" applyFont="1"/>
    <xf numFmtId="14" fontId="0" fillId="0" borderId="0" xfId="0" applyNumberFormat="1"/>
    <xf numFmtId="0" fontId="0" fillId="0" borderId="0" xfId="0" quotePrefix="1"/>
    <xf numFmtId="0" fontId="0" fillId="4" borderId="0" xfId="0" applyFill="1"/>
    <xf numFmtId="16" fontId="0" fillId="0" borderId="0" xfId="0" applyNumberFormat="1"/>
    <xf numFmtId="0" fontId="0" fillId="5" borderId="0" xfId="0" applyFill="1"/>
    <xf numFmtId="9" fontId="1" fillId="0" borderId="0" xfId="1" applyNumberFormat="1"/>
    <xf numFmtId="0" fontId="0" fillId="6" borderId="0" xfId="0" applyFill="1"/>
    <xf numFmtId="3" fontId="0" fillId="0" borderId="5" xfId="0" applyNumberFormat="1" applyFont="1" applyBorder="1"/>
    <xf numFmtId="0" fontId="0" fillId="7" borderId="0" xfId="0" applyFill="1"/>
    <xf numFmtId="14" fontId="0" fillId="7" borderId="0" xfId="0" applyNumberFormat="1" applyFill="1"/>
    <xf numFmtId="1" fontId="0" fillId="0" borderId="0" xfId="0" applyNumberFormat="1"/>
    <xf numFmtId="1" fontId="0" fillId="7" borderId="0" xfId="0" applyNumberFormat="1" applyFill="1"/>
    <xf numFmtId="1" fontId="0" fillId="5" borderId="0" xfId="0" applyNumberFormat="1" applyFill="1"/>
    <xf numFmtId="14" fontId="0" fillId="5" borderId="0" xfId="0" applyNumberFormat="1" applyFill="1"/>
    <xf numFmtId="0" fontId="3" fillId="2" borderId="1"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0" fillId="0" borderId="3" xfId="1" applyFont="1" applyBorder="1" applyAlignment="1">
      <alignment horizontal="left"/>
    </xf>
    <xf numFmtId="0" fontId="1" fillId="0" borderId="3" xfId="1" applyBorder="1" applyAlignment="1">
      <alignment horizontal="left"/>
    </xf>
    <xf numFmtId="0" fontId="0" fillId="0" borderId="0" xfId="1" applyFont="1" applyAlignment="1">
      <alignment horizontal="left" vertical="top" wrapText="1"/>
    </xf>
    <xf numFmtId="0" fontId="1" fillId="0" borderId="0" xfId="1" applyAlignment="1">
      <alignment horizontal="left" vertical="top" wrapText="1"/>
    </xf>
    <xf numFmtId="0" fontId="5" fillId="0" borderId="0" xfId="1" applyFont="1" applyAlignment="1">
      <alignment horizontal="left" vertical="top" wrapText="1"/>
    </xf>
    <xf numFmtId="0" fontId="5" fillId="0" borderId="0" xfId="0" applyFont="1" applyAlignment="1">
      <alignment horizontal="justify" vertical="center" wrapText="1"/>
    </xf>
    <xf numFmtId="0" fontId="9" fillId="0" borderId="0" xfId="0" applyFont="1" applyAlignment="1">
      <alignment horizontal="left" vertical="top" wrapText="1"/>
    </xf>
    <xf numFmtId="0" fontId="0" fillId="0" borderId="0" xfId="0" applyAlignment="1">
      <alignment horizontal="left" vertical="top"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0" borderId="0" xfId="0" applyAlignment="1">
      <alignment horizontal="left" wrapText="1"/>
    </xf>
    <xf numFmtId="0" fontId="2" fillId="0" borderId="14" xfId="0" applyFont="1" applyBorder="1" applyAlignment="1">
      <alignment horizontal="center" vertical="center" wrapText="1"/>
    </xf>
    <xf numFmtId="0" fontId="2" fillId="0" borderId="14" xfId="1" applyFont="1" applyBorder="1" applyAlignment="1">
      <alignment horizontal="center" vertical="center" wrapText="1"/>
    </xf>
    <xf numFmtId="0" fontId="10" fillId="3" borderId="5" xfId="7" applyFont="1" applyFill="1" applyBorder="1" applyAlignment="1">
      <alignment wrapText="1"/>
    </xf>
    <xf numFmtId="0" fontId="10" fillId="3" borderId="0" xfId="7" quotePrefix="1" applyFont="1" applyFill="1" applyBorder="1" applyAlignment="1">
      <alignment wrapText="1"/>
    </xf>
    <xf numFmtId="0" fontId="10" fillId="0" borderId="0" xfId="7" applyAlignment="1">
      <alignment wrapText="1"/>
    </xf>
    <xf numFmtId="0" fontId="1" fillId="0" borderId="0" xfId="1" applyAlignment="1">
      <alignment wrapText="1"/>
    </xf>
  </cellXfs>
  <cellStyles count="8">
    <cellStyle name="Hipervínculo" xfId="3" builtinId="8"/>
    <cellStyle name="Hipervínculo visitado" xfId="4" builtinId="9" hidden="1"/>
    <cellStyle name="Hipervínculo visitado" xfId="5" builtinId="9" hidden="1"/>
    <cellStyle name="Normal" xfId="0" builtinId="0"/>
    <cellStyle name="Normal 2" xfId="1"/>
    <cellStyle name="Normal 3" xfId="7"/>
    <cellStyle name="Porcentaje" xfId="6" builtinId="5"/>
    <cellStyle name="Porcentual 2" xfId="2"/>
  </cellStyles>
  <dxfs count="61">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3%20Dir%20Unidad%20de%20Transparencia/TODOS/Unidad%20Transparencia/INAI/Reportes/Trimestral/2016%204to%20trimestre/Documentos%20base/BaseS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3%20Dir%20Unidad%20de%20Transparencia/TODOS/Unidad%20Transparencia/INAI/Reportes/Trimestral/2016%204to%20trimestre/Documentos%20base/INFOMEX-Oct-D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AP"/>
      <sheetName val="Hoja1"/>
      <sheetName val="LeyTransparencia"/>
    </sheetNames>
    <sheetDataSet>
      <sheetData sheetId="0">
        <row r="1">
          <cell r="B1" t="str">
            <v>folio</v>
          </cell>
          <cell r="C1" t="str">
            <v>descripcion</v>
          </cell>
          <cell r="D1" t="str">
            <v>Solicitante</v>
          </cell>
          <cell r="E1" t="str">
            <v>correo</v>
          </cell>
          <cell r="F1" t="str">
            <v>dirigida</v>
          </cell>
          <cell r="G1" t="str">
            <v>representante</v>
          </cell>
          <cell r="H1" t="str">
            <v>calle</v>
          </cell>
          <cell r="I1" t="str">
            <v>colonia</v>
          </cell>
          <cell r="J1" t="str">
            <v>ciudad</v>
          </cell>
          <cell r="K1" t="str">
            <v>estado1</v>
          </cell>
          <cell r="L1" t="str">
            <v>cp</v>
          </cell>
          <cell r="M1" t="str">
            <v>pais</v>
          </cell>
          <cell r="N1" t="str">
            <v>adicionales</v>
          </cell>
          <cell r="O1" t="str">
            <v>formato</v>
          </cell>
          <cell r="P1" t="str">
            <v>ingreso</v>
          </cell>
          <cell r="Q1" t="str">
            <v>limite</v>
          </cell>
          <cell r="R1" t="str">
            <v>filtro</v>
          </cell>
          <cell r="S1" t="str">
            <v>tiporespuesta</v>
          </cell>
          <cell r="T1" t="str">
            <v>temarespuesta</v>
          </cell>
          <cell r="U1" t="str">
            <v>comiteinfo</v>
          </cell>
          <cell r="V1" t="str">
            <v>respuesta</v>
          </cell>
          <cell r="W1" t="str">
            <v>tiempo</v>
          </cell>
          <cell r="X1" t="str">
            <v>copias</v>
          </cell>
          <cell r="Y1" t="str">
            <v>AtendidoPor</v>
          </cell>
          <cell r="Z1" t="str">
            <v>estadoSolicitud</v>
          </cell>
          <cell r="AA1" t="str">
            <v>fechaInicio</v>
          </cell>
          <cell r="AB1" t="str">
            <v>fechafinal</v>
          </cell>
        </row>
        <row r="2">
          <cell r="B2" t="str">
            <v>CTC-BM-17215</v>
          </cell>
          <cell r="C2" t="str">
            <v>¿Existe alguna restricción o prohibición en alguna circular o disposicion para que una SOFOM ENR o cualquier otra entidad establezca contratos en multimoneda o multidivisa? Es decir, si yo como SOFOM ENR otorgo una linea de credito a un cliente, que el mismo pueda hacer disposiciones de dicha linea tanto en moneda nacional como el dolares y que de igual manera pueda hacer sus pagos tanto en moneda nacional como en dolares. Si existiera alguna restriccion ¿De que tipo? ¿Cual sería el fundamento legal?</v>
          </cell>
          <cell r="D2" t="str">
            <v>Daniel</v>
          </cell>
          <cell r="E2" t="str">
            <v>daniel_mib@hotmail.com</v>
          </cell>
          <cell r="F2" t="str">
            <v>Banco de México</v>
          </cell>
          <cell r="M2" t="str">
            <v>México</v>
          </cell>
          <cell r="O2" t="str">
            <v>Entrega por el Sistema de Solicitudes de Acceso a la Información</v>
          </cell>
          <cell r="P2">
            <v>42614</v>
          </cell>
          <cell r="Q2">
            <v>42643</v>
          </cell>
          <cell r="S2" t="str">
            <v>Información pública</v>
          </cell>
          <cell r="T2" t="str">
            <v>Control de legalidad</v>
          </cell>
          <cell r="V2" t="str">
            <v>La respuesta a su consulta CTC-BM-17215 se encuentra en el archivo adjunto.</v>
          </cell>
          <cell r="W2">
            <v>45</v>
          </cell>
          <cell r="X2" t="str">
            <v>NO</v>
          </cell>
          <cell r="Y2" t="str">
            <v>Casillas Trejo Elizabeth</v>
          </cell>
          <cell r="Z2" t="str">
            <v>Concluido</v>
          </cell>
          <cell r="AA2">
            <v>42614</v>
          </cell>
          <cell r="AB2">
            <v>42619</v>
          </cell>
        </row>
        <row r="3">
          <cell r="B3" t="str">
            <v>CTC-BM-17218</v>
          </cell>
          <cell r="C3" t="str">
            <v>Hola buenas tardes, soy estudiante de ciencias políticas, quisiera una información respecto a UDIS y Dolares. Necesito el promedio anual de los dos tipos de cambio mencionados anteriormente, ambos de los años 2012 al 2016.
Quedo en espera de su respuesta. De antemano, gracias.</v>
          </cell>
          <cell r="D3" t="str">
            <v>Verónica Gabriela Villarreal de León</v>
          </cell>
          <cell r="E3" t="str">
            <v>gabriela.villarreal@hotmail.com</v>
          </cell>
          <cell r="F3" t="str">
            <v>Banco de México</v>
          </cell>
          <cell r="M3" t="str">
            <v>México</v>
          </cell>
          <cell r="O3" t="str">
            <v>Entrega por el Sistema de Solicitudes de Acceso a la Información</v>
          </cell>
          <cell r="P3">
            <v>42614</v>
          </cell>
          <cell r="Q3">
            <v>42643</v>
          </cell>
          <cell r="S3" t="str">
            <v>Información pública</v>
          </cell>
          <cell r="T3" t="str">
            <v>Tipos de cambio</v>
          </cell>
          <cell r="V3" t="str">
            <v>La respuesta a su consulta CTC-BM-17218 la encontrará en el archivo adjunto.</v>
          </cell>
          <cell r="W3">
            <v>35</v>
          </cell>
          <cell r="X3" t="str">
            <v>NO</v>
          </cell>
          <cell r="Y3" t="str">
            <v>Casillas Trejo Elizabeth</v>
          </cell>
          <cell r="Z3" t="str">
            <v>Concluido</v>
          </cell>
          <cell r="AA3">
            <v>42614</v>
          </cell>
          <cell r="AB3">
            <v>42621</v>
          </cell>
        </row>
        <row r="4">
          <cell r="B4" t="str">
            <v>CTC-BM-17219</v>
          </cell>
          <cell r="C4" t="str">
            <v>Buenas tardes, me gustaría conocer cual es el pronostico de crecimiento del PIB para 2017 comparado con 2016
Muchas gracias!
Saludos.
Martin.</v>
          </cell>
          <cell r="D4" t="str">
            <v>Martin Avila</v>
          </cell>
          <cell r="E4" t="str">
            <v>martin.avila@aexp.com</v>
          </cell>
          <cell r="F4" t="str">
            <v>Banco de México</v>
          </cell>
          <cell r="O4" t="str">
            <v>Entrega por el Sistema de Solicitudes de Acceso a la Información</v>
          </cell>
          <cell r="P4">
            <v>42614</v>
          </cell>
          <cell r="Q4">
            <v>42643</v>
          </cell>
          <cell r="S4" t="str">
            <v>Información pública</v>
          </cell>
          <cell r="T4" t="str">
            <v>Actividad económica</v>
          </cell>
          <cell r="V4" t="str">
            <v>Anexo respuesta</v>
          </cell>
          <cell r="W4">
            <v>60</v>
          </cell>
          <cell r="X4" t="str">
            <v>NO</v>
          </cell>
          <cell r="Y4" t="str">
            <v>Muñoz Nando Rubén</v>
          </cell>
          <cell r="Z4" t="str">
            <v>Concluido</v>
          </cell>
          <cell r="AA4">
            <v>42614</v>
          </cell>
          <cell r="AB4">
            <v>42619</v>
          </cell>
        </row>
        <row r="5">
          <cell r="B5" t="str">
            <v>CTC-FMPED-17221</v>
          </cell>
          <cell r="C5" t="str">
            <v>To whom it may concern,
I would very much like to talk to someone about helping your Sovereign Wealth Fund open up a London office and why such an office would be a valuable asset to the Fund and also cover my own credentials as to why I would be a good candidate to help you achieve your investment aims by building out your London office.
With kind regards,
Richard Wilson</v>
          </cell>
          <cell r="D5" t="str">
            <v>Richard Wilson</v>
          </cell>
          <cell r="E5" t="str">
            <v>rwilson@wilsoncapitalpartners.com</v>
          </cell>
          <cell r="F5" t="str">
            <v>Fondo Mexicano del Petróleo</v>
          </cell>
          <cell r="O5" t="str">
            <v>Entrega por el Sistema de Solicitudes de Acceso a la Información</v>
          </cell>
          <cell r="P5">
            <v>42615</v>
          </cell>
          <cell r="Q5">
            <v>42646</v>
          </cell>
          <cell r="S5" t="str">
            <v>Información pública</v>
          </cell>
          <cell r="T5" t="str">
            <v>Fiduciario</v>
          </cell>
          <cell r="V5" t="str">
            <v>La respuesta a su consulta CTC-FMPED-17221 la encontrará en el archivo adjunto.</v>
          </cell>
          <cell r="W5">
            <v>35</v>
          </cell>
          <cell r="X5" t="str">
            <v>NO</v>
          </cell>
          <cell r="Y5" t="str">
            <v>Casillas Trejo Elizabeth</v>
          </cell>
          <cell r="Z5" t="str">
            <v>Concluido</v>
          </cell>
          <cell r="AA5">
            <v>42615</v>
          </cell>
          <cell r="AB5">
            <v>42619</v>
          </cell>
        </row>
        <row r="6">
          <cell r="B6" t="str">
            <v>CTC-BM-17222</v>
          </cell>
          <cell r="C6" t="str">
            <v>ASOCIACIÓN DE CUENTAS CON NÚMERO DE CELULAR
Mi banco no me quiere activar la asociación de la cuenta al numero de celular, ya me han tomado reportes tras reportes y no me dan solución mi banco es BBVA Bancomer, ya que el servicio es bueno, ademas al momento de activarlo por la página dice que el servicio no esta disponible</v>
          </cell>
          <cell r="D6" t="str">
            <v>Daniel Martinez Avila</v>
          </cell>
          <cell r="E6" t="str">
            <v>danielmtzavila89@gmail.com</v>
          </cell>
          <cell r="F6" t="str">
            <v>Banco de México</v>
          </cell>
          <cell r="M6" t="str">
            <v>México</v>
          </cell>
          <cell r="O6" t="str">
            <v>Entrega por el Sistema de Solicitudes de Acceso a la Información</v>
          </cell>
          <cell r="P6">
            <v>42615</v>
          </cell>
          <cell r="Q6">
            <v>42646</v>
          </cell>
          <cell r="S6" t="str">
            <v>Información pública</v>
          </cell>
          <cell r="T6" t="str">
            <v>Sistemas electrónicos de pago</v>
          </cell>
          <cell r="V6" t="str">
            <v>Se anexa respuesta</v>
          </cell>
          <cell r="W6">
            <v>60</v>
          </cell>
          <cell r="X6" t="str">
            <v>NO</v>
          </cell>
          <cell r="Y6" t="str">
            <v>Muñoz Nando Rubén</v>
          </cell>
          <cell r="Z6" t="str">
            <v>Concluido</v>
          </cell>
          <cell r="AA6">
            <v>42615</v>
          </cell>
          <cell r="AB6">
            <v>42621</v>
          </cell>
        </row>
        <row r="7">
          <cell r="B7" t="str">
            <v>CTC-BM-17223</v>
          </cell>
          <cell r="C7" t="str">
            <v>My name is Eduardo, I am PhD student in University of Sao Paulo in Brazil, and visiting scholar in University of Illinois at Urbana-Champaign. I am writing a paper about development banks and I am looking for Survey of Lending Interest Rates that, according to the paper Firms Financing Costs: The Role of Development Banks in Mexico written by Fernando Aportela, is provided by Banco de Mexico. But I cannot find it. Where can I find it?</v>
          </cell>
          <cell r="D7" t="str">
            <v>Eduardo Brunaldi</v>
          </cell>
          <cell r="E7" t="str">
            <v>brunaldi@illinois.edu</v>
          </cell>
          <cell r="F7" t="str">
            <v>Banco de México</v>
          </cell>
          <cell r="O7" t="str">
            <v>Entrega por el Sistema de Solicitudes de Acceso a la Información</v>
          </cell>
          <cell r="P7">
            <v>42615</v>
          </cell>
          <cell r="Q7">
            <v>42646</v>
          </cell>
          <cell r="S7" t="str">
            <v>Información pública</v>
          </cell>
          <cell r="T7" t="str">
            <v>Economía abierta</v>
          </cell>
          <cell r="V7" t="str">
            <v>La respuesta a su consulta CTC-BM-17223 la encontrará en el archivo adjunto.</v>
          </cell>
          <cell r="W7">
            <v>90</v>
          </cell>
          <cell r="X7" t="str">
            <v>NO</v>
          </cell>
          <cell r="Y7" t="str">
            <v>Casillas Trejo Elizabeth</v>
          </cell>
          <cell r="Z7" t="str">
            <v>Concluido</v>
          </cell>
          <cell r="AA7">
            <v>42615</v>
          </cell>
          <cell r="AB7">
            <v>42643</v>
          </cell>
        </row>
        <row r="8">
          <cell r="B8">
            <v>6110000020616</v>
          </cell>
          <cell r="C8" t="str">
            <v>Como ha ido aumentando la deuda pública en los últimos años, desde el primer sexenio hasta la actualidad</v>
          </cell>
          <cell r="D8" t="str">
            <v>NANCY GUADALUPE PÉREZ APARICIO</v>
          </cell>
          <cell r="E8" t="str">
            <v>TransparenciaBM@outlook.com</v>
          </cell>
          <cell r="F8" t="str">
            <v>Banco de México</v>
          </cell>
          <cell r="H8" t="str">
            <v>AGUSTIN DE ITURBIDE</v>
          </cell>
          <cell r="I8" t="str">
            <v>Culhuacán CTM Canal Nacional</v>
          </cell>
          <cell r="J8" t="str">
            <v>COYOACAN</v>
          </cell>
          <cell r="K8" t="str">
            <v>Distrito Federal</v>
          </cell>
          <cell r="L8">
            <v>4490</v>
          </cell>
          <cell r="M8" t="str">
            <v>México</v>
          </cell>
          <cell r="N8" t="str">
            <v xml:space="preserve">cifras mas recientes del aumento de la deuda pública
____________________
Correo electrónico:  nancy_18@live.com.mx </v>
          </cell>
          <cell r="O8" t="str">
            <v>Correo electrónico</v>
          </cell>
          <cell r="P8">
            <v>42615</v>
          </cell>
          <cell r="Q8">
            <v>42646</v>
          </cell>
          <cell r="S8" t="str">
            <v>Información pública</v>
          </cell>
          <cell r="T8" t="str">
            <v>Deuda pública</v>
          </cell>
          <cell r="V8" t="str">
            <v>Se anexa respuesta</v>
          </cell>
          <cell r="W8">
            <v>60</v>
          </cell>
          <cell r="X8" t="str">
            <v>NO</v>
          </cell>
          <cell r="Y8" t="str">
            <v>Muñoz Nando Rubén</v>
          </cell>
          <cell r="Z8" t="str">
            <v>Concluido</v>
          </cell>
          <cell r="AA8">
            <v>42615</v>
          </cell>
          <cell r="AB8">
            <v>42621</v>
          </cell>
        </row>
        <row r="9">
          <cell r="B9" t="str">
            <v>CTC-BM-17234</v>
          </cell>
          <cell r="C9" t="str">
            <v>Necesito ayuda en encontrar el reporte trimestral de Santander México, con el fin de identificar la composición de su cartera de credito y su subdivision para poder identificar que valores son de tasa variable o fija.</v>
          </cell>
          <cell r="D9" t="str">
            <v>Erick Morales</v>
          </cell>
          <cell r="E9" t="str">
            <v>erick_xm2005@hotmail.com</v>
          </cell>
          <cell r="F9" t="str">
            <v>Banco de México</v>
          </cell>
          <cell r="O9" t="str">
            <v>Entrega por el Sistema de Solicitudes de Acceso a la Información</v>
          </cell>
          <cell r="P9">
            <v>42616</v>
          </cell>
          <cell r="Q9">
            <v>42646</v>
          </cell>
          <cell r="S9" t="str">
            <v>Información no competencia del BM</v>
          </cell>
          <cell r="T9" t="str">
            <v>Acceso a la información</v>
          </cell>
          <cell r="V9" t="str">
            <v>Se anexa respuesta</v>
          </cell>
          <cell r="W9">
            <v>60</v>
          </cell>
          <cell r="X9" t="str">
            <v>NO</v>
          </cell>
          <cell r="Y9" t="str">
            <v>Muñoz Nando Rubén</v>
          </cell>
          <cell r="Z9" t="str">
            <v>Concluido</v>
          </cell>
          <cell r="AA9">
            <v>42616</v>
          </cell>
          <cell r="AB9">
            <v>42620</v>
          </cell>
        </row>
        <row r="10">
          <cell r="B10" t="str">
            <v>CTC-BM-17235</v>
          </cell>
          <cell r="C10" t="str">
            <v>Tengo una plataforma de inversión colectiva enfocada en bienes raíces, ya tengo el proyecto arquitectónico, la plataforma web, e inclusive algunos inversionistas interesados, me hace falta incorporar la forma de pago. Por el giro del negocio y las cantidades que se manejan necesito incorporar transferencias bancarias y me gustaría hacerlo a través de SPEI. ¿Cómo puedo integrar el servicio de SPEI dentro de mi plataforma? ¿Hay alguna API que pueda utilizar?
Un teléfono o correo donde pueda comunicar al área que maneja SPEI también sería de gran ayuda, ya que nadie de Banxico me ha podido comunicar con el área correspondiente.
Esperando poder obtener una respuesta favorable, deseo a quien lea esto una excelente semana.</v>
          </cell>
          <cell r="D10" t="str">
            <v>Humberto Besso-Oberto</v>
          </cell>
          <cell r="E10" t="str">
            <v>humberto.besso@gmail.com</v>
          </cell>
          <cell r="F10" t="str">
            <v>Banco de México</v>
          </cell>
          <cell r="M10" t="str">
            <v>México</v>
          </cell>
          <cell r="O10" t="str">
            <v>Entrega por el Sistema de Solicitudes de Acceso a la Información</v>
          </cell>
          <cell r="P10">
            <v>42616</v>
          </cell>
          <cell r="Q10">
            <v>42646</v>
          </cell>
          <cell r="S10" t="str">
            <v>Información pública</v>
          </cell>
          <cell r="T10" t="str">
            <v>Sistemas electrónicos de pago</v>
          </cell>
          <cell r="V10" t="str">
            <v>La respuesta a su consulta CTC-BM-17235 la encontrará en el archivo adjunto.</v>
          </cell>
          <cell r="W10">
            <v>25</v>
          </cell>
          <cell r="X10" t="str">
            <v>NO</v>
          </cell>
          <cell r="Y10" t="str">
            <v>Casillas Trejo Elizabeth</v>
          </cell>
          <cell r="Z10" t="str">
            <v>Concluido</v>
          </cell>
          <cell r="AA10">
            <v>42616</v>
          </cell>
          <cell r="AB10">
            <v>42621</v>
          </cell>
        </row>
        <row r="11">
          <cell r="B11" t="str">
            <v>CTC-BM-17236</v>
          </cell>
          <cell r="C11" t="str">
            <v>Buenas noches, espero alla tenido un buen dia, el motovo de mi correo, es para saber de que manera puedo conseguir las de $20 ya que en mi localidad (puebla, puebla) en ningun banco me es podible conseguir las monedas de $20 solo las que hay actualmente son las de octavio paz, y las mas recientes no las tienen en existencia, por eso quisiera saber si directamente comunicandome con ustedes me pueden dar ayuda o de igual manera no se si puedan hacer algún envio a mi domicilio de dichas monedas.
Espero contar con su ayuda y esperando si puedan hacer algun envio de dichas monedas. 
Espero tenga un excelente dia</v>
          </cell>
          <cell r="D11" t="str">
            <v>jorge leyva araiza</v>
          </cell>
          <cell r="E11" t="str">
            <v>elderjorge2006@hotmail.com</v>
          </cell>
          <cell r="F11" t="str">
            <v>Banco de México</v>
          </cell>
          <cell r="O11" t="str">
            <v>Entrega por el Sistema de Solicitudes de Acceso a la Información</v>
          </cell>
          <cell r="P11">
            <v>42616</v>
          </cell>
          <cell r="Q11">
            <v>42646</v>
          </cell>
          <cell r="S11" t="str">
            <v>Información pública</v>
          </cell>
          <cell r="T11" t="str">
            <v>Monedas metálicas</v>
          </cell>
          <cell r="V11" t="str">
            <v>Se anexa respuesta</v>
          </cell>
          <cell r="W11">
            <v>60</v>
          </cell>
          <cell r="X11" t="str">
            <v>NO</v>
          </cell>
          <cell r="Y11" t="str">
            <v>Muñoz Nando Rubén</v>
          </cell>
          <cell r="Z11" t="str">
            <v>Concluido</v>
          </cell>
          <cell r="AA11">
            <v>42616</v>
          </cell>
          <cell r="AB11">
            <v>42620</v>
          </cell>
        </row>
        <row r="12">
          <cell r="B12">
            <v>6110000020716</v>
          </cell>
          <cell r="C12" t="str">
            <v xml:space="preserve">INFORME ANUAL QUE PRESENTO EL BANCO DE MEXICO EN 2016
</v>
          </cell>
          <cell r="D12" t="str">
            <v>EMMANUEL ZAMUDIO CHAVEZ</v>
          </cell>
          <cell r="E12" t="str">
            <v>TransparenciaBM@outlook.com</v>
          </cell>
          <cell r="F12" t="str">
            <v>Banco de México</v>
          </cell>
          <cell r="H12" t="str">
            <v>AV. HIDALGO</v>
          </cell>
          <cell r="I12" t="str">
            <v>Chapantongo</v>
          </cell>
          <cell r="J12" t="str">
            <v>CHAPANTONGO</v>
          </cell>
          <cell r="K12" t="str">
            <v>Hidalgo</v>
          </cell>
          <cell r="L12">
            <v>42900</v>
          </cell>
          <cell r="M12" t="str">
            <v>México</v>
          </cell>
          <cell r="N12" t="str">
            <v xml:space="preserve">Correo electrónico: emmanuel-zamudio@hotmail.com </v>
          </cell>
          <cell r="O12" t="str">
            <v>Correo electrónico</v>
          </cell>
          <cell r="P12">
            <v>42618</v>
          </cell>
          <cell r="Q12">
            <v>42647</v>
          </cell>
          <cell r="S12" t="str">
            <v>Información pública</v>
          </cell>
          <cell r="T12" t="str">
            <v>Objetivos de inflación</v>
          </cell>
          <cell r="V12" t="str">
            <v>Se anexa respuesta</v>
          </cell>
          <cell r="W12">
            <v>60</v>
          </cell>
          <cell r="X12" t="str">
            <v>NO</v>
          </cell>
          <cell r="Y12" t="str">
            <v>Muñoz Nando Rubén</v>
          </cell>
          <cell r="Z12" t="str">
            <v>Concluido</v>
          </cell>
          <cell r="AA12">
            <v>42618</v>
          </cell>
          <cell r="AB12">
            <v>42621</v>
          </cell>
        </row>
        <row r="13">
          <cell r="B13">
            <v>6110000020816</v>
          </cell>
          <cell r="C13" t="str">
            <v xml:space="preserve">El salario de los principales funcionarios de la institución
</v>
          </cell>
          <cell r="D13" t="str">
            <v>ROCIO RAMIREZ CUEVAS</v>
          </cell>
          <cell r="E13" t="str">
            <v>TransparenciaBM@outlook.com</v>
          </cell>
          <cell r="F13" t="str">
            <v>Banco de México</v>
          </cell>
          <cell r="H13" t="str">
            <v>FILIBERTO GOMEZ</v>
          </cell>
          <cell r="I13" t="str">
            <v>Ahuizotla (santiago Ahuizotla)</v>
          </cell>
          <cell r="J13" t="str">
            <v>NAUCALPAN DE JUAREZ</v>
          </cell>
          <cell r="K13" t="str">
            <v>México</v>
          </cell>
          <cell r="L13">
            <v>53378</v>
          </cell>
          <cell r="M13" t="str">
            <v>México</v>
          </cell>
          <cell r="N13" t="str">
            <v xml:space="preserve">Correo electrónico: amore.chiio@hotmail.com --------------
Datos Adicionales: En orden de mayor a menor, junto con los nombre de los funcionarios
</v>
          </cell>
          <cell r="O13" t="str">
            <v>Correo electrónico</v>
          </cell>
          <cell r="P13">
            <v>42618</v>
          </cell>
          <cell r="Q13">
            <v>42647</v>
          </cell>
          <cell r="S13" t="str">
            <v>Información pública</v>
          </cell>
          <cell r="T13" t="str">
            <v>Sueldos y salarios</v>
          </cell>
          <cell r="V13" t="str">
            <v>La respuesta a su solicitud 6110000020816 se encuentra en el archivo adjunto.</v>
          </cell>
          <cell r="W13">
            <v>120</v>
          </cell>
          <cell r="X13" t="str">
            <v>NO</v>
          </cell>
          <cell r="Y13" t="str">
            <v>Casillas Trejo Elizabeth</v>
          </cell>
          <cell r="Z13" t="str">
            <v>Concluido</v>
          </cell>
          <cell r="AA13">
            <v>42618</v>
          </cell>
          <cell r="AB13">
            <v>42635</v>
          </cell>
        </row>
        <row r="14">
          <cell r="B14">
            <v>6110000020916</v>
          </cell>
          <cell r="C14" t="str">
            <v xml:space="preserve">Salario de los funcionarios en orden ascendente y con sus respectivos nombres y ocupaciones
</v>
          </cell>
          <cell r="D14" t="str">
            <v>ROCÍO RAMIREZ CUEVAS</v>
          </cell>
          <cell r="E14" t="str">
            <v>TransparenciaBM@outlook.com</v>
          </cell>
          <cell r="F14" t="str">
            <v>Banco de México</v>
          </cell>
          <cell r="H14" t="str">
            <v>FILIBERTO GOMEZ</v>
          </cell>
          <cell r="I14" t="str">
            <v>Ahuizotla (santiago Ahuizotla)</v>
          </cell>
          <cell r="J14" t="str">
            <v>NAUCALPAN DE JUAREZ</v>
          </cell>
          <cell r="K14" t="str">
            <v>México</v>
          </cell>
          <cell r="L14">
            <v>53378</v>
          </cell>
          <cell r="M14" t="str">
            <v>México</v>
          </cell>
          <cell r="N14" t="str">
            <v xml:space="preserve">Correo electrónico: chiioamore@gmail.com </v>
          </cell>
          <cell r="O14" t="str">
            <v>Correo electrónico</v>
          </cell>
          <cell r="P14">
            <v>42618</v>
          </cell>
          <cell r="Q14">
            <v>42647</v>
          </cell>
          <cell r="S14" t="str">
            <v>Información pública</v>
          </cell>
          <cell r="T14" t="str">
            <v>Sueldos y salarios</v>
          </cell>
          <cell r="V14" t="str">
            <v>La respuesta a su solicitud 6110000020916 se encuentra en el archivo adjunto</v>
          </cell>
          <cell r="W14">
            <v>30</v>
          </cell>
          <cell r="X14" t="str">
            <v>NO</v>
          </cell>
          <cell r="Y14" t="str">
            <v>Casillas Trejo Elizabeth</v>
          </cell>
          <cell r="Z14" t="str">
            <v>Concluido</v>
          </cell>
          <cell r="AA14">
            <v>42618</v>
          </cell>
          <cell r="AB14">
            <v>42635</v>
          </cell>
        </row>
        <row r="15">
          <cell r="B15">
            <v>6110000021016</v>
          </cell>
          <cell r="C15" t="str">
            <v xml:space="preserve">Cuanto es el salario de los diputados  comparado con el salario mínimo de un obrero.
</v>
          </cell>
          <cell r="D15" t="str">
            <v>JESÚS ÁLVAREZ MEJÍA</v>
          </cell>
          <cell r="E15" t="str">
            <v>TransparenciaBM@outlook.com</v>
          </cell>
          <cell r="F15" t="str">
            <v>Banco de México</v>
          </cell>
          <cell r="H15" t="str">
            <v>JUAN ÁLVAREZ ORIENTE</v>
          </cell>
          <cell r="I15" t="str">
            <v>Américas</v>
          </cell>
          <cell r="J15" t="str">
            <v>TOLUCA</v>
          </cell>
          <cell r="K15" t="str">
            <v>México</v>
          </cell>
          <cell r="L15">
            <v>50130</v>
          </cell>
          <cell r="M15" t="str">
            <v>México</v>
          </cell>
          <cell r="N15" t="str">
            <v xml:space="preserve">Correo electrónico: jesus_alv30@hotmail.com -------------------------------
Salario de los diputados y su comparación con el sueldo mínimo
</v>
          </cell>
          <cell r="O15" t="str">
            <v>Correo electrónico</v>
          </cell>
          <cell r="P15">
            <v>42618</v>
          </cell>
          <cell r="Q15">
            <v>42647</v>
          </cell>
          <cell r="S15" t="str">
            <v>Información no competencia del BM</v>
          </cell>
          <cell r="T15" t="str">
            <v>Acceso a la información</v>
          </cell>
          <cell r="V15" t="str">
            <v>Se anexa respuesta</v>
          </cell>
          <cell r="W15">
            <v>60</v>
          </cell>
          <cell r="X15" t="str">
            <v>NO</v>
          </cell>
          <cell r="Y15" t="str">
            <v>Muñoz Nando Rubén</v>
          </cell>
          <cell r="Z15" t="str">
            <v>Concluido</v>
          </cell>
          <cell r="AA15">
            <v>42618</v>
          </cell>
          <cell r="AB15">
            <v>42620</v>
          </cell>
        </row>
        <row r="16">
          <cell r="B16">
            <v>6110000021116</v>
          </cell>
          <cell r="C16" t="str">
            <v xml:space="preserve">Semanas cotizadas de todos los empleos
</v>
          </cell>
          <cell r="D16" t="str">
            <v>JUAN ALONSO CHONG GASTELUM</v>
          </cell>
          <cell r="E16" t="str">
            <v>ransparenciaBM@outlook.com</v>
          </cell>
          <cell r="F16" t="str">
            <v>Banco de México</v>
          </cell>
          <cell r="H16" t="str">
            <v>CALLE SAN ANTONIO</v>
          </cell>
          <cell r="I16" t="str">
            <v>El Monte</v>
          </cell>
          <cell r="J16" t="str">
            <v>TIJUANA</v>
          </cell>
          <cell r="K16" t="str">
            <v>Baja California</v>
          </cell>
          <cell r="L16">
            <v>22555</v>
          </cell>
          <cell r="M16" t="str">
            <v>México</v>
          </cell>
          <cell r="N16" t="str">
            <v xml:space="preserve">Correo electrónico: rvja_9414@outlook.com </v>
          </cell>
          <cell r="O16" t="str">
            <v>Correo electrónico</v>
          </cell>
          <cell r="P16">
            <v>42618</v>
          </cell>
          <cell r="Q16">
            <v>42647</v>
          </cell>
          <cell r="S16" t="str">
            <v>Información no competencia del BM</v>
          </cell>
          <cell r="T16" t="str">
            <v>Acceso a la información</v>
          </cell>
          <cell r="V16" t="str">
            <v>La respuesta a su solicitud 6110000021116 la encontrará en el archivo adjunto.</v>
          </cell>
          <cell r="W16">
            <v>50</v>
          </cell>
          <cell r="X16" t="str">
            <v>NO</v>
          </cell>
          <cell r="Y16" t="str">
            <v>Casillas Trejo Elizabeth</v>
          </cell>
          <cell r="Z16" t="str">
            <v>Concluido</v>
          </cell>
          <cell r="AA16">
            <v>42618</v>
          </cell>
          <cell r="AB16">
            <v>42621</v>
          </cell>
        </row>
        <row r="17">
          <cell r="B17" t="str">
            <v>CTC-BM-17238</v>
          </cell>
          <cell r="C17" t="str">
            <v>Que tal, buenas tardes. 
Soy Emanuel Sosa de Torres
de San Luis Potosi, soledad de graciano sanchez.
Podrían hacerme el favor de rastrear dos transferencias que me hicieron a mi cuenta guardadito de banco azteca, las cuales no me han llegado a mi tarjeta por motivos de que el banco no acepta transferencias internacionales. 
El numero de tarjeta de banco azteca es : 4027664102372061 
Mi nombre es Emanuel Sosa De Torres 
El pago lo recibí desde GPG ( GLOBAL PAYROLL GATEWAY) 
son dos depósitos. 
numero de referencia de crédito : 76657366239002338680023 
fecha de expedición: 24 de agosto de 2016 
cantidad: 145 dolares 
otra transferencia : 
numero de referencia de crédito : 74657366237002281970142 
fecha de expedición: 22 de agosto de 
cantidad: 391 dolares 
Agradezco su ayuda y espero su pronta respuesta. Gracias.</v>
          </cell>
          <cell r="D17" t="str">
            <v>Emanuel sosa de torres</v>
          </cell>
          <cell r="E17" t="str">
            <v>e_sosa94@hotmail.com</v>
          </cell>
          <cell r="F17" t="str">
            <v>Banco de México</v>
          </cell>
          <cell r="M17" t="str">
            <v>México</v>
          </cell>
          <cell r="O17" t="str">
            <v>Entrega por el Sistema de Solicitudes de Acceso a la Información</v>
          </cell>
          <cell r="P17">
            <v>42618</v>
          </cell>
          <cell r="Q17">
            <v>42647</v>
          </cell>
          <cell r="S17" t="str">
            <v>Información pública</v>
          </cell>
          <cell r="T17" t="str">
            <v>Sistemas electrónicos de pago</v>
          </cell>
          <cell r="V17" t="str">
            <v>La respuesta a su consulta CTC-BM-17238 la encontrará en el archivo adjunto.</v>
          </cell>
          <cell r="W17">
            <v>25</v>
          </cell>
          <cell r="X17" t="str">
            <v>NO</v>
          </cell>
          <cell r="Y17" t="str">
            <v>Casillas Trejo Elizabeth</v>
          </cell>
          <cell r="Z17" t="str">
            <v>Concluido</v>
          </cell>
          <cell r="AA17">
            <v>42618</v>
          </cell>
          <cell r="AB17">
            <v>42622</v>
          </cell>
        </row>
        <row r="18">
          <cell r="B18" t="str">
            <v>CTC-BM-17239</v>
          </cell>
          <cell r="C18" t="str">
            <v>A quien corresponda,
quisiera saber si un banco se puede abrir una cuenta a si mismo, osea si puede ser depositante y depositario al mismo tiempo? no se extinguiría la obligación por confusión?? y este tipo de operación no esta contemplado en la LIC ni en la circular 3/2012, o podría considerarse a la institución bancaria como persona moral y celebrar operaciones pasivas consigo mismo en cuentas clasificadas en los niveles 3 y 4??</v>
          </cell>
          <cell r="D18" t="str">
            <v>LESLIE</v>
          </cell>
          <cell r="E18" t="str">
            <v>leslie_tz@hotmail.com</v>
          </cell>
          <cell r="F18" t="str">
            <v>Banco de México</v>
          </cell>
          <cell r="O18" t="str">
            <v>Entrega por el Sistema de Solicitudes de Acceso a la Información</v>
          </cell>
          <cell r="P18">
            <v>42618</v>
          </cell>
          <cell r="Q18">
            <v>42647</v>
          </cell>
          <cell r="S18" t="str">
            <v>Información pública</v>
          </cell>
          <cell r="T18" t="str">
            <v>Control de legalidad</v>
          </cell>
          <cell r="V18" t="str">
            <v>Anexo respuesta</v>
          </cell>
          <cell r="W18">
            <v>60</v>
          </cell>
          <cell r="X18" t="str">
            <v>NO</v>
          </cell>
          <cell r="Y18" t="str">
            <v>Muñoz Nando Rubén</v>
          </cell>
          <cell r="Z18" t="str">
            <v>Concluido</v>
          </cell>
          <cell r="AA18">
            <v>42618</v>
          </cell>
          <cell r="AB18">
            <v>42622</v>
          </cell>
        </row>
        <row r="19">
          <cell r="B19" t="str">
            <v>CTC-BM-17240</v>
          </cell>
          <cell r="C19" t="str">
            <v>Tengo una cuenta con Banco Famsa que esta a plazos y que cuando abri me comentaron que si requeria retirarlo anticipadamente podria hacerlo, en el entendido que ya no generaria los intereses que se habian pactado. Acudi a hacer la cancelacion de esta cuenta y me comentaron que no podia hacerlo por que era una inversion de CETES y que si tenia duda acudiera a la conducef, por que ademas si lo retirara tendria que pagar una penalizacion. Llame a la conducef y me comentaron que si podia hacer el retiro pues en su contrato especifican que si puedo hacer el retiro anticipado, y que me asesorara con ustedes si aplicaba el pago de alguna comision ya que en el contrato de famsa tambien especifica que el banco debe de abstenerse de cobrar penalizaciones o comisiones que no fueran pactadas anticipadamente, lo cual no se hizo. 
Espero puedan asesorarme en este caso ya que las personas de sucursal, ya no quisieron darme la atencion argumentando que ellos no pueden resolver este tema.</v>
          </cell>
          <cell r="D19" t="str">
            <v>Diana Fuentes Gonzalez</v>
          </cell>
          <cell r="E19" t="str">
            <v>psic_dianafuentes@hotmail.com</v>
          </cell>
          <cell r="F19" t="str">
            <v>Banco de México</v>
          </cell>
          <cell r="M19" t="str">
            <v>México</v>
          </cell>
          <cell r="O19" t="str">
            <v>Entrega por el Sistema de Solicitudes de Acceso a la Información</v>
          </cell>
          <cell r="P19">
            <v>42618</v>
          </cell>
          <cell r="Q19">
            <v>42647</v>
          </cell>
          <cell r="Y19" t="str">
            <v>Casillas Trejo Elizabeth</v>
          </cell>
          <cell r="Z19" t="str">
            <v>Cancelado</v>
          </cell>
          <cell r="AA19">
            <v>42618</v>
          </cell>
          <cell r="AB19">
            <v>42655</v>
          </cell>
        </row>
        <row r="20">
          <cell r="B20">
            <v>6110000021216</v>
          </cell>
          <cell r="C20" t="str">
            <v>Cuántos y cuales son los fondos que derivande las atribuciones y funciones del Banco de México.</v>
          </cell>
          <cell r="D20" t="str">
            <v>CHRISTIAN GOMEZ</v>
          </cell>
          <cell r="E20" t="str">
            <v>TransparenciaBM@outlook.com</v>
          </cell>
          <cell r="F20" t="str">
            <v>Banco de México</v>
          </cell>
          <cell r="H20" t="str">
            <v>DS</v>
          </cell>
          <cell r="I20" t="str">
            <v>-</v>
          </cell>
          <cell r="J20" t="str">
            <v>-</v>
          </cell>
          <cell r="K20" t="str">
            <v>-</v>
          </cell>
          <cell r="L20" t="str">
            <v>null</v>
          </cell>
          <cell r="M20" t="str">
            <v>México</v>
          </cell>
          <cell r="N20" t="str">
            <v xml:space="preserve">Correo electrónico: chris_fincher1@hotmail.com 
</v>
          </cell>
          <cell r="O20" t="str">
            <v>Correo electrónico</v>
          </cell>
          <cell r="P20">
            <v>42618</v>
          </cell>
          <cell r="Q20">
            <v>42647</v>
          </cell>
          <cell r="S20" t="str">
            <v>Información pública</v>
          </cell>
          <cell r="T20" t="str">
            <v>Acceso a la información</v>
          </cell>
          <cell r="V20" t="str">
            <v>Se requirió aclaración al solicitante en el plazo establecido y se desechó por falta de respuesta del ciudadano</v>
          </cell>
          <cell r="W20">
            <v>2</v>
          </cell>
          <cell r="X20" t="str">
            <v>NO</v>
          </cell>
          <cell r="Y20" t="str">
            <v>Muñoz Nando Rubén</v>
          </cell>
          <cell r="Z20" t="str">
            <v>Concluido</v>
          </cell>
          <cell r="AA20">
            <v>42618</v>
          </cell>
          <cell r="AB20">
            <v>42642</v>
          </cell>
        </row>
        <row r="21">
          <cell r="B21">
            <v>6110000021316</v>
          </cell>
          <cell r="C21" t="str">
            <v>Datos anuales de inversión en el extranjero, realizadas por cada una de las empresas mexicanas, de ser posible desde 1994 a 2014.</v>
          </cell>
          <cell r="D21" t="str">
            <v xml:space="preserve">A LARA </v>
          </cell>
          <cell r="E21" t="str">
            <v>TransparenciaBM@outlook.com</v>
          </cell>
          <cell r="F21" t="str">
            <v>Banco de México</v>
          </cell>
          <cell r="H21" t="str">
            <v>-</v>
          </cell>
          <cell r="I21" t="str">
            <v>-</v>
          </cell>
          <cell r="J21" t="str">
            <v>MORELIA</v>
          </cell>
          <cell r="K21" t="str">
            <v>Michoacán</v>
          </cell>
          <cell r="L21" t="str">
            <v>null</v>
          </cell>
          <cell r="M21" t="str">
            <v>México</v>
          </cell>
          <cell r="N21" t="str">
            <v xml:space="preserve">Correo electrónico: ale.lara.f@gmail.com </v>
          </cell>
          <cell r="O21" t="str">
            <v>Correo electrónico</v>
          </cell>
          <cell r="P21">
            <v>42618</v>
          </cell>
          <cell r="Q21">
            <v>42647</v>
          </cell>
          <cell r="S21" t="str">
            <v>Información pública</v>
          </cell>
          <cell r="T21" t="str">
            <v>Comercio exterior</v>
          </cell>
          <cell r="V21" t="str">
            <v>La respuesta a su solicitud 6110000021316 se encuentra en el archivo adjunto.</v>
          </cell>
          <cell r="W21">
            <v>120</v>
          </cell>
          <cell r="X21" t="str">
            <v>NO</v>
          </cell>
          <cell r="Y21" t="str">
            <v>Casillas Trejo Elizabeth</v>
          </cell>
          <cell r="Z21" t="str">
            <v>Concluido</v>
          </cell>
          <cell r="AA21">
            <v>42618</v>
          </cell>
          <cell r="AB21">
            <v>42646</v>
          </cell>
        </row>
        <row r="22">
          <cell r="B22">
            <v>6120000001016</v>
          </cell>
          <cell r="C22" t="str">
            <v xml:space="preserve">Quiero saber los ingresos derivados de las asignaciones y contratos de exploración y extracción de hidrocarburos correspondientes al año 2015, así como a que fueron destinados dichos ingresos.
</v>
          </cell>
          <cell r="D22" t="str">
            <v>ANAKAREN CERVANTES CONTRERAS</v>
          </cell>
          <cell r="E22" t="str">
            <v>TransparenciaBM@outlook.com</v>
          </cell>
          <cell r="F22" t="str">
            <v>Fondo Mexicano del Petróleo</v>
          </cell>
          <cell r="H22" t="str">
            <v>12 DE 0CTUBRE</v>
          </cell>
          <cell r="I22" t="str">
            <v>Malpais</v>
          </cell>
          <cell r="J22" t="str">
            <v>EMILIANO ZAPATA</v>
          </cell>
          <cell r="K22" t="str">
            <v>Hidalgo</v>
          </cell>
          <cell r="L22">
            <v>43961</v>
          </cell>
          <cell r="M22" t="str">
            <v>México</v>
          </cell>
          <cell r="N22" t="str">
            <v xml:space="preserve">Correo electrónico: kren_crvantz@hotmail.com 
</v>
          </cell>
          <cell r="O22" t="str">
            <v>Correo electrónico</v>
          </cell>
          <cell r="P22">
            <v>42618</v>
          </cell>
          <cell r="Q22">
            <v>42647</v>
          </cell>
          <cell r="S22" t="str">
            <v>Información pública</v>
          </cell>
          <cell r="T22" t="str">
            <v>Fiduciario</v>
          </cell>
          <cell r="V22" t="str">
            <v>Se anexa respuesta</v>
          </cell>
          <cell r="W22">
            <v>60</v>
          </cell>
          <cell r="X22" t="str">
            <v>NO</v>
          </cell>
          <cell r="Y22" t="str">
            <v>Muñoz Nando Rubén</v>
          </cell>
          <cell r="Z22" t="str">
            <v>Concluido</v>
          </cell>
          <cell r="AA22">
            <v>42618</v>
          </cell>
          <cell r="AB22">
            <v>42627</v>
          </cell>
        </row>
        <row r="23">
          <cell r="B23">
            <v>6110000021416</v>
          </cell>
          <cell r="C23" t="str">
            <v xml:space="preserve">Se solicita entregar en formato electrónico, copia de los contratos (incluyendo sus anexos técnicos) que haya celebrado la dependencia del 2013 a la fecha, cuyo objeto se encuentre relacionado con las tecnologías de la información (por ejemplo cómputo, impresión, energía, fotocopiado, centros de datos, digitalización, telecomunicaciones, red de datos, etc).
</v>
          </cell>
          <cell r="D23" t="str">
            <v>MARCO FLORES</v>
          </cell>
          <cell r="E23" t="str">
            <v>TransparenciaBM@outlook.com</v>
          </cell>
          <cell r="F23" t="str">
            <v>Banco de México</v>
          </cell>
          <cell r="H23" t="str">
            <v>DURAZNO</v>
          </cell>
          <cell r="I23" t="str">
            <v>Arcos del Sur</v>
          </cell>
          <cell r="J23" t="str">
            <v>XOCHIMILCO</v>
          </cell>
          <cell r="K23" t="str">
            <v>Distrito Federal</v>
          </cell>
          <cell r="L23">
            <v>16010</v>
          </cell>
          <cell r="M23" t="str">
            <v>México</v>
          </cell>
          <cell r="N23" t="str">
            <v xml:space="preserve">Correo electrónico: solicitudesgob.ifai@gmail.com 
</v>
          </cell>
          <cell r="O23" t="str">
            <v>Correo electrónico</v>
          </cell>
          <cell r="P23">
            <v>42618</v>
          </cell>
          <cell r="Q23">
            <v>42647</v>
          </cell>
          <cell r="S23" t="str">
            <v>Información reservada</v>
          </cell>
          <cell r="T23" t="str">
            <v>Adquisiciones</v>
          </cell>
          <cell r="V23" t="str">
            <v>La respuesta a su solicitud 6110000021416 la encontrará en el archivo adjunto.</v>
          </cell>
          <cell r="W23">
            <v>280</v>
          </cell>
          <cell r="X23" t="str">
            <v>NO</v>
          </cell>
          <cell r="Y23" t="str">
            <v>Casillas Trejo Elizabeth</v>
          </cell>
          <cell r="Z23" t="str">
            <v>Concluido</v>
          </cell>
          <cell r="AA23">
            <v>42618</v>
          </cell>
          <cell r="AB23">
            <v>42661</v>
          </cell>
        </row>
        <row r="24">
          <cell r="B24">
            <v>6110000021516</v>
          </cell>
          <cell r="C24" t="str">
            <v xml:space="preserve">El nombre del inversionista, sociedad y o dirigente que aporte mayor capital al Banco de Mexico.
</v>
          </cell>
          <cell r="D24" t="str">
            <v>MARIA DEL ROSARIO MENDOZA ELIZALDE</v>
          </cell>
          <cell r="E24" t="str">
            <v>TransparenciaBM@outlook.com</v>
          </cell>
          <cell r="F24" t="str">
            <v>Banco de México</v>
          </cell>
          <cell r="H24" t="str">
            <v>PRIVADA LOS PINOS</v>
          </cell>
          <cell r="I24" t="str">
            <v>Guadalupe Relinas</v>
          </cell>
          <cell r="J24" t="str">
            <v>AXAPUSCO</v>
          </cell>
          <cell r="K24" t="str">
            <v>México</v>
          </cell>
          <cell r="L24">
            <v>55950</v>
          </cell>
          <cell r="M24" t="str">
            <v>México</v>
          </cell>
          <cell r="N24" t="str">
            <v xml:space="preserve">Se requiere el nombre, direccion, informacion sobre sus inmuebles personales y familiares.
--------------------
Correo electrónico: ross-san@outlook.com 
</v>
          </cell>
          <cell r="O24" t="str">
            <v>Correo electrónico</v>
          </cell>
          <cell r="P24">
            <v>42619</v>
          </cell>
          <cell r="Q24">
            <v>42648</v>
          </cell>
          <cell r="S24" t="str">
            <v>Información pública</v>
          </cell>
          <cell r="T24" t="str">
            <v>Acceso a la información</v>
          </cell>
          <cell r="V24" t="str">
            <v>Se anexa respuesta</v>
          </cell>
          <cell r="W24">
            <v>60</v>
          </cell>
          <cell r="X24" t="str">
            <v>NO</v>
          </cell>
          <cell r="Y24" t="str">
            <v>Muñoz Nando Rubén</v>
          </cell>
          <cell r="Z24" t="str">
            <v>Concluido</v>
          </cell>
          <cell r="AA24">
            <v>42619</v>
          </cell>
          <cell r="AB24">
            <v>42625</v>
          </cell>
        </row>
        <row r="25">
          <cell r="B25" t="str">
            <v>CTC-BM-17243</v>
          </cell>
          <cell r="C25" t="str">
            <v>Buenos días, soy estudiante de economía de la Facultad de Economía de la Benemérita Universidad Autónoma de Puebla, estoy en la fase final de mi licenciatura y me gustaría hacer mis prácticas profesionales en el Banco de México. Mi universidad pide que exista un convenio entre la Facultad de Economía- Dirección de Servicio Social y Prácticas Profesionales y la entidad en la que se desea hacer las prácticas, por lo cual me gustaría saber con quien me puedo poner en contacto para poder realizar dicho convenio, pues tengo como fecha límite el día 14 de septiembre de este año para que ustedes puedan subir un programa y yo pueda realizar mis prácticas. Sin mas agradezco de antemano su atención y quedo en espera de su respuesta.
Saludos Cordiales.
Gustavo Adolfo Hernández Vargas.
Estudiante de la FE-BUAP.
Contacto correo: gustavo.hernandezv@alumno.buap.mx
Teléfono: 7751401853
Correo alternativo: gus19955@gmail.com</v>
          </cell>
          <cell r="D25" t="str">
            <v>Gustavo Adolfo Hernandez Vargas</v>
          </cell>
          <cell r="E25" t="str">
            <v>gustavo.hernandezv@alumno.buap.mx</v>
          </cell>
          <cell r="F25" t="str">
            <v>Banco de México</v>
          </cell>
          <cell r="M25" t="str">
            <v>México</v>
          </cell>
          <cell r="O25" t="str">
            <v>Entrega por el Sistema de Solicitudes de Acceso a la Información</v>
          </cell>
          <cell r="P25">
            <v>42619</v>
          </cell>
          <cell r="Q25">
            <v>42648</v>
          </cell>
          <cell r="S25" t="str">
            <v>Información pública</v>
          </cell>
          <cell r="T25" t="str">
            <v>Reclutamiento y selección</v>
          </cell>
          <cell r="V25" t="str">
            <v>Se anexa respuesta</v>
          </cell>
          <cell r="W25">
            <v>60</v>
          </cell>
          <cell r="X25" t="str">
            <v>NO</v>
          </cell>
          <cell r="Y25" t="str">
            <v>Muñoz Nando Rubén</v>
          </cell>
          <cell r="Z25" t="str">
            <v>Concluido</v>
          </cell>
          <cell r="AA25">
            <v>42619</v>
          </cell>
          <cell r="AB25">
            <v>42626</v>
          </cell>
        </row>
        <row r="26">
          <cell r="B26" t="str">
            <v>CTC-BM-17247</v>
          </cell>
          <cell r="C26" t="str">
            <v>I have a 10000 pesos note from your bank that I would like to convert to US dollars, but my bank said it was no longer in circulation and they couldnt exchange it.  What can I do to cash this note into dollars?</v>
          </cell>
          <cell r="D26" t="str">
            <v>Anthony F Bonner Sr</v>
          </cell>
          <cell r="E26" t="str">
            <v>tbonnersr@gmail.com</v>
          </cell>
          <cell r="F26" t="str">
            <v>Banco de México</v>
          </cell>
          <cell r="O26" t="str">
            <v>Entrega por el Sistema de Solicitudes de Acceso a la Información</v>
          </cell>
          <cell r="P26">
            <v>42619</v>
          </cell>
          <cell r="Q26">
            <v>42648</v>
          </cell>
          <cell r="S26" t="str">
            <v>Información pública</v>
          </cell>
          <cell r="T26" t="str">
            <v>Billetes</v>
          </cell>
          <cell r="V26" t="str">
            <v>La respuesta a su consulta CTC-BM-17247 la encontrará en el archivo adjunto.</v>
          </cell>
          <cell r="W26">
            <v>120</v>
          </cell>
          <cell r="X26" t="str">
            <v>NO</v>
          </cell>
          <cell r="Y26" t="str">
            <v>Casillas Trejo Elizabeth</v>
          </cell>
          <cell r="Z26" t="str">
            <v>Concluido</v>
          </cell>
          <cell r="AA26">
            <v>42619</v>
          </cell>
          <cell r="AB26">
            <v>42635</v>
          </cell>
        </row>
        <row r="27">
          <cell r="B27" t="str">
            <v>CTC-BM-17250</v>
          </cell>
          <cell r="C27" t="str">
            <v>Hola,
Acudo con ustedes mediante este medio para que me puedan ayudar con el rastreo de dos transferencias que me hicieron a mi numero de tarjeta de Banco Azteca por favor?
Mi banco (banco azteca) dice que no acepta desde el 2015 transacciones internacionales y debido a eso no he podido recibir dichas tranferencias que la compañía que me paga comisiones por ser distribuidor de sus servicios me hace llegar.
Banco Azteca me menciona que no ve ninguna transferencia o deposito pendiente y la compañía que procesa mis pagos me dice que ya salió ese dinero de su sistema y que ellos no pueden hacer nada, es por eso que acudo con ustedes par que me ayuden a rastrear estos dos depósitos.
Estos son las referencias que me proporcionó la compañía que procesa mis pagos 
(GPG Global Payroll Gateway) para poder reclamar a mi banco ese envío a mi cuenta:
1- Número de referencia de crédito: 15425956236002257530808
Cantidad: 509.50 USD
2- Número de referencia de crédito: 15425956239002343670169
Cantidad: 250.00 USD
Mi nombre es Ruben Alejandro Ramos Landaverde
Saludos y quedo pendiente de su amable colaboración.</v>
          </cell>
          <cell r="D27" t="str">
            <v>Ruben Alejandro Ramos Landaverde</v>
          </cell>
          <cell r="E27" t="str">
            <v>aleru.ramos@gmail.com</v>
          </cell>
          <cell r="F27" t="str">
            <v>Banco de México</v>
          </cell>
          <cell r="M27" t="str">
            <v>México</v>
          </cell>
          <cell r="O27" t="str">
            <v>Entrega por el Sistema de Solicitudes de Acceso a la Información</v>
          </cell>
          <cell r="P27">
            <v>42619</v>
          </cell>
          <cell r="Q27">
            <v>42648</v>
          </cell>
          <cell r="S27" t="str">
            <v>Información pública</v>
          </cell>
          <cell r="T27" t="str">
            <v>Sistemas electrónicos de pago</v>
          </cell>
          <cell r="V27" t="str">
            <v>Se anexa respuesta</v>
          </cell>
          <cell r="W27">
            <v>60</v>
          </cell>
          <cell r="X27" t="str">
            <v>NO</v>
          </cell>
          <cell r="Y27" t="str">
            <v>Muñoz Nando Rubén</v>
          </cell>
          <cell r="Z27" t="str">
            <v>Concluido</v>
          </cell>
          <cell r="AA27">
            <v>42619</v>
          </cell>
          <cell r="AB27">
            <v>42621</v>
          </cell>
        </row>
        <row r="28">
          <cell r="B28" t="str">
            <v>CTC-BM-17251</v>
          </cell>
          <cell r="C28" t="str">
            <v>Dear sirs and ladies of the Banco de México, 
I am a student of the Postgraduate Program in Economics of the Fluminense Federal University (PPGE/UFF in the initials in portuguese)in the state of Rio de Janeiro, Brasil. 
I would like to know if there is availability of data on expected monthly inflation for each forecaster which contributes with the ENCUESTA SOBRE LAS EXPECTATIVAS DE LOS ESPECIALISTAS EN ECONOMÍA DEL SECTOR PRIVADO and in case of availability of such data, how many forecasting horazions are available?
Grateful for your attention,
Thallis Macedo de Assis</v>
          </cell>
          <cell r="D28" t="str">
            <v>Thallis Macedo de Assis</v>
          </cell>
          <cell r="E28" t="str">
            <v>thallisdeassis@gmail.com</v>
          </cell>
          <cell r="F28" t="str">
            <v>Banco de México</v>
          </cell>
          <cell r="M28" t="str">
            <v>Brasil</v>
          </cell>
          <cell r="O28" t="str">
            <v>Entrega por el Sistema de Solicitudes de Acceso a la Información</v>
          </cell>
          <cell r="P28">
            <v>42620</v>
          </cell>
          <cell r="Q28">
            <v>42649</v>
          </cell>
          <cell r="S28" t="str">
            <v>Información pública</v>
          </cell>
          <cell r="T28" t="str">
            <v>Objetivos de inflación</v>
          </cell>
          <cell r="V28" t="str">
            <v>You will find the answer to you enquiry CTC-BM-17251 attached.</v>
          </cell>
          <cell r="W28">
            <v>40</v>
          </cell>
          <cell r="X28" t="str">
            <v>NO</v>
          </cell>
          <cell r="Y28" t="str">
            <v>Casillas Trejo Elizabeth</v>
          </cell>
          <cell r="Z28" t="str">
            <v>Concluido</v>
          </cell>
          <cell r="AA28">
            <v>42620</v>
          </cell>
          <cell r="AB28">
            <v>42632</v>
          </cell>
        </row>
        <row r="29">
          <cell r="B29" t="str">
            <v>CTC-BM-17252</v>
          </cell>
          <cell r="C29" t="str">
            <v>Estimados
Por medio de la presente quisiera solicitar si Banixco tiene algun estudio donde proyecta el comportamiento de la tasa de cambio MXN/USD en 30 años.
 Les agradezco si me puderian enviar este a informacion en el menor tiempo posible indicrame is lo puede encontrar en su pagina web.
Muchas Gracias!
Maria</v>
          </cell>
          <cell r="D29" t="str">
            <v>Maria</v>
          </cell>
          <cell r="E29" t="str">
            <v>maria.ceron@sonnedix.com</v>
          </cell>
          <cell r="F29" t="str">
            <v>Banco de México</v>
          </cell>
          <cell r="M29" t="str">
            <v>Estados Unidos</v>
          </cell>
          <cell r="O29" t="str">
            <v>Entrega por el Sistema de Solicitudes de Acceso a la Información</v>
          </cell>
          <cell r="P29">
            <v>42620</v>
          </cell>
          <cell r="Q29">
            <v>42649</v>
          </cell>
          <cell r="S29" t="str">
            <v>Información pública</v>
          </cell>
          <cell r="T29" t="str">
            <v>Moneda y banca</v>
          </cell>
          <cell r="V29" t="str">
            <v>Se anexa respuesta</v>
          </cell>
          <cell r="W29">
            <v>60</v>
          </cell>
          <cell r="X29" t="str">
            <v>NO</v>
          </cell>
          <cell r="Y29" t="str">
            <v>Muñoz Nando Rubén</v>
          </cell>
          <cell r="Z29" t="str">
            <v>Concluido</v>
          </cell>
          <cell r="AA29">
            <v>42620</v>
          </cell>
          <cell r="AB29">
            <v>42626</v>
          </cell>
        </row>
        <row r="30">
          <cell r="B30">
            <v>6110000021616</v>
          </cell>
          <cell r="C30" t="str">
            <v xml:space="preserve">CUAL ES LA FORMULA DE INDEXACION DE LOS CONTRATOS MULTIANULAES Y QUE SE DETALLA EN ARCHIVO ADJUNTO
_______________________________
DE ACUERDO A QUE:
?EL BANCO DE MÉXICO ES EL BANCO CENTRAL DEL ESTADO MEXICANO. POR MANDATO CONSTITUCIONAL, ES AUTÓNOMO EN SUS FUNCIONES Y ADMINISTRACIÓN. SU FINALIDAD ES PROVEER A LA ECONOMÍA DEL PAÍS DE MONEDA NACIONAL Y SU OBJETIVO PRIORITARIO ES PROCURAR LA ESTABILIDAD DEL PODER ADQUISITIVO DE DICHA MONEDA. ADICIONALMENTE, LE CORRESPONDE PROMOVER EL SANO DESARROLLO DEL SISTEMA FINANCIERO Y PROPICIAR EL BUEN FUNCIONAMIENTO DE LOS SISTEMAS DE PAGO.?
PARA LOS CONTRATOS DE SERVICIOS MULTIANUALES QUE CONSIDERAN LA INDEXACIÓN ANUAL Y QUE SE AJUSTAN DE ACUERDO CON EL INCREMENTO DEL ÍNDICE NACIONAL DE PRECIOS AL CONSUMIDOR.
¿CUÁL ES LA FORMULA QUE DEBE APLICARSE PARA CALCULAR LA INDEXACIÓN SOBRE EL MONTO ANUAL QUE SE UTILIZA PARA PARA CADA AÑO?
¿CÓMO SE INDEXARIA CADA AÑO CONSIDERANDO LOS SIGUIENTES SUPUESTOS:
MONTO TOTAL DEL CONTRATO: $ 100,000.00 INCLUIDO EL IMPUESTO AL VALOR AGREGADO.
PLAZO: 5 AÑOS
INICIO DEL CONTRATO: 2013
EN FORMA ENUNCIATIVA SE DESCRIBE EL PAGO ANUAL
EN AL AÑO 2013 LA CANTIDAD DE 10,000
EN EL AÑO 2014: 25,000 ANUALES, 9 PAGOS MENSUALES
EN AÑO 2015: 25,000 ANUALES, 12 PAGOS MENSUALES
EN AÑO 2016: 25,000 ANUALES, 12 PAGOS MENSUALES
EN EL AÑO 2017: 15,000,  11 PAGOS MENSUALES
LOS MONTOS ANUALES SE DEBERAN INDEXAR A PARTIR DE  2014 DE CONFORMIDAD CON EL  INDICE DE PRECIOS AL CONSUMIDOR.
EN LOS CONTRATOS DE SERVICIOS MULTIANUALES, ESPECIFICAMENTE CONTRATOS DE PEAJE Y CONTROL DE ACCESOS CON TARJETAS SIN CONTACTO, PARA LAS DIFERENTES LINEAS QUE OPERA EL METROBUS, QUE INCLUYEN UNA CLAUSULA DE INDEXACIÓN ANUAL DE ACUERDO AL ÍNDICE DE PRECIOS AL CONSUMIDOR Y QUE SE HAYAN CELEBRADO DURANTE EL PERIODO COMPRENDIDO DEL AÑO 2005 AL AÑO 2016, SE SOLICITA:
EN CADA CONTRATO Y EN CADA AÑO DE SU VIGENCIA COMO SE APLICÓ DICHA CLAUSULA DE INDEXACIÓN ANUAL DE ACUERDO AL ÍNDICE DE PRECIOS AL CONSUMIDOR EN EL COSTO ANUAL DEL MISMO,
ENTREGANDO EL NOMBRE DEL PROVEDOR, LOS MONTOS ANUALES DE LOS CONTRATOS, DETALLANDO AÑO POR AÑO DE SU VIGENCIA EL PORCENTAJE Y LA CANTIDAD APLICADA POR CONCEPTO DE LA INDEXACION DE ACUERDO AL INDICE NACIONAL DE PRECIOS AL CONSUMIDOR
CONTRATO 
PROVEEDOR 
VIGENCIA 
LINEA 
AÑO COSTO ANUAL DEL CONTRATO % INDICE DE PRECIOS AL CONSUMIDOR CANTIDAD
2005   
2006   
2007   
2008   
2009   
2010   
2011   
2012   
2013   
2014   
2015   
2016   
COSTO TOTAL DEL CONTRATO   </v>
          </cell>
          <cell r="D30" t="str">
            <v>LEONARDO LOPEZ VEGA</v>
          </cell>
          <cell r="E30" t="str">
            <v>TransparenciaBM@outlook.com</v>
          </cell>
          <cell r="F30" t="str">
            <v>Banco de México</v>
          </cell>
          <cell r="H30" t="str">
            <v>S</v>
          </cell>
          <cell r="I30" t="str">
            <v>Loma Linda</v>
          </cell>
          <cell r="J30" t="str">
            <v>NAUCALPAN DE JUAREZ</v>
          </cell>
          <cell r="K30" t="str">
            <v>México</v>
          </cell>
          <cell r="L30">
            <v>53580</v>
          </cell>
          <cell r="M30" t="str">
            <v>México</v>
          </cell>
          <cell r="O30" t="str">
            <v>Correo electrónico</v>
          </cell>
          <cell r="P30">
            <v>42620</v>
          </cell>
          <cell r="Q30">
            <v>42649</v>
          </cell>
          <cell r="S30" t="str">
            <v>Información no competencia del BM</v>
          </cell>
          <cell r="T30" t="str">
            <v>Indices de precios</v>
          </cell>
          <cell r="V30" t="str">
            <v>La respuesta a su solicitud 6110000021616 la encontrará en el archivo adjunto.</v>
          </cell>
          <cell r="W30">
            <v>35</v>
          </cell>
          <cell r="X30" t="str">
            <v>NO</v>
          </cell>
          <cell r="Y30" t="str">
            <v>Casillas Trejo Elizabeth</v>
          </cell>
          <cell r="Z30" t="str">
            <v>Concluido</v>
          </cell>
          <cell r="AA30">
            <v>42620</v>
          </cell>
          <cell r="AB30">
            <v>42625</v>
          </cell>
        </row>
        <row r="31">
          <cell r="B31" t="str">
            <v>CTC-BM-17253</v>
          </cell>
          <cell r="C31" t="str">
            <v>Buenos días, tengo interés en conocer datos de loan-to-value para crédito a vivienda y datos sobre posición financiera de los hogares. Este tipo de datos antes se daban a conocer en el reporte de estabilidad financiera. Sin embargo, en el último reporte cambió la estructura y no se mostraron estos datos. ¿Podéis decirme dónde puedo encontrarlos? Muchas gracias.</v>
          </cell>
          <cell r="D31" t="str">
            <v>cristina</v>
          </cell>
          <cell r="E31" t="str">
            <v>corralcristina@bancsabadell.com</v>
          </cell>
          <cell r="F31" t="str">
            <v>Banco de México</v>
          </cell>
          <cell r="M31" t="str">
            <v>España</v>
          </cell>
          <cell r="O31" t="str">
            <v>Entrega por el Sistema de Solicitudes de Acceso a la Información</v>
          </cell>
          <cell r="P31">
            <v>42620</v>
          </cell>
          <cell r="Q31">
            <v>42649</v>
          </cell>
          <cell r="S31" t="str">
            <v>Información pública</v>
          </cell>
          <cell r="T31" t="str">
            <v>Agregados monetarios</v>
          </cell>
          <cell r="V31" t="str">
            <v>La respuesta a su consulta CTC-BM-17253 la encontrará en el archivo adjunto.</v>
          </cell>
          <cell r="W31">
            <v>65</v>
          </cell>
          <cell r="X31" t="str">
            <v>NO</v>
          </cell>
          <cell r="Y31" t="str">
            <v>Casillas Trejo Elizabeth</v>
          </cell>
          <cell r="Z31" t="str">
            <v>Concluido</v>
          </cell>
          <cell r="AA31">
            <v>42620</v>
          </cell>
          <cell r="AB31">
            <v>42635</v>
          </cell>
        </row>
        <row r="32">
          <cell r="B32" t="str">
            <v>CTC-BM-17257</v>
          </cell>
          <cell r="C32" t="str">
            <v>Hola, trabajo en Arysta Lifescience México en el área de tesorería y como parte de tener actualizado nuestro sistema contable con el tipo de cambio, de forma diara consultamos la pagina del BM para de manera manual capturar el tipo de cambio, el objetivo es que de manera automática se baje la información actualizada del tipo de cambio de la pagina del BM y se tome para nuestro sistema.
Tienen un servicio de este tipo?, o conocen alguna forma en que nuestro departamento de sistemas pueda obtener la informaicón de tipos de cambio USD y EUR de manera automatizada y se cargue a nuestro sistema</v>
          </cell>
          <cell r="D32" t="str">
            <v>Perla Beatriz González Gutiérrez</v>
          </cell>
          <cell r="E32" t="str">
            <v>perla.gonzalez@arysta.com</v>
          </cell>
          <cell r="F32" t="str">
            <v>Banco de México</v>
          </cell>
          <cell r="M32" t="str">
            <v>México</v>
          </cell>
          <cell r="O32" t="str">
            <v>Entrega por el Sistema de Solicitudes de Acceso a la Información</v>
          </cell>
          <cell r="P32">
            <v>42620</v>
          </cell>
          <cell r="Q32">
            <v>42649</v>
          </cell>
          <cell r="S32" t="str">
            <v>Información pública</v>
          </cell>
          <cell r="T32" t="str">
            <v>Desarrollos internos de software</v>
          </cell>
          <cell r="V32" t="str">
            <v>Se anexa respuesta</v>
          </cell>
          <cell r="W32">
            <v>60</v>
          </cell>
          <cell r="X32" t="str">
            <v>NO</v>
          </cell>
          <cell r="Y32" t="str">
            <v>Muñoz Nando Rubén</v>
          </cell>
          <cell r="Z32" t="str">
            <v>Concluido</v>
          </cell>
          <cell r="AA32">
            <v>42620</v>
          </cell>
          <cell r="AB32">
            <v>42622</v>
          </cell>
        </row>
        <row r="33">
          <cell r="B33" t="str">
            <v>CTC-BM-17261</v>
          </cell>
          <cell r="C33" t="str">
            <v>A quien corresponda:
Realice una SPEI el 1/09/2016 a taraves de banca movil Bancomer por 5000.00 extraido de la cuenta 1414525175 con horario 07:39 am con Referencia 069SN18 y el beneficiario es BANAMEX a la TC 5290919001817997 y al dia de hoy no se a reflejado el traspaso
En espera de su ayuda y si desean algun otro dato con gusto
Atte
Victor Sangri</v>
          </cell>
          <cell r="D33" t="str">
            <v>VICTOR EDUARDO SANGRI SCHULTZ</v>
          </cell>
          <cell r="E33" t="str">
            <v>vess79@hotmail.com</v>
          </cell>
          <cell r="F33" t="str">
            <v>Banco de México</v>
          </cell>
          <cell r="M33" t="str">
            <v>México</v>
          </cell>
          <cell r="O33" t="str">
            <v>Entrega por el Sistema de Solicitudes de Acceso a la Información</v>
          </cell>
          <cell r="P33">
            <v>42620</v>
          </cell>
          <cell r="Q33">
            <v>42649</v>
          </cell>
          <cell r="S33" t="str">
            <v>Información pública</v>
          </cell>
          <cell r="T33" t="str">
            <v>Sistemas electrónicos de pago</v>
          </cell>
          <cell r="V33" t="str">
            <v>La respuesta a su consulta CTC-BM-17261 la encontrará en el archivo adjunto.</v>
          </cell>
          <cell r="W33">
            <v>45</v>
          </cell>
          <cell r="X33" t="str">
            <v>NO</v>
          </cell>
          <cell r="Y33" t="str">
            <v>Casillas Trejo Elizabeth</v>
          </cell>
          <cell r="Z33" t="str">
            <v>Concluido</v>
          </cell>
          <cell r="AA33">
            <v>42620</v>
          </cell>
          <cell r="AB33">
            <v>42639</v>
          </cell>
        </row>
        <row r="34">
          <cell r="B34" t="str">
            <v>CTC-BM-17262</v>
          </cell>
          <cell r="C34" t="str">
            <v>Buenos días! 
 Quisiera saber si existe la posibilidad de obtener información de que es lo que se hace y cuál es la labor del banco, el motivo es el siguiente: mi hermano de 17 años estudiante de bachillerato uf enviado a el banco para realizar un trabajo en la materia de economía y quisieras obtener una visita o que no proporcionan folletos y alguna información de las funciones del mismo.
Sin más por el motivo y agradeciendo su atención quedo de usted!</v>
          </cell>
          <cell r="D34" t="str">
            <v>Fernanda rubio</v>
          </cell>
          <cell r="E34" t="str">
            <v>marife_ruav@hotmail.com</v>
          </cell>
          <cell r="F34" t="str">
            <v>Banco de México</v>
          </cell>
          <cell r="O34" t="str">
            <v>Entrega por el Sistema de Solicitudes de Acceso a la Información</v>
          </cell>
          <cell r="P34">
            <v>42621</v>
          </cell>
          <cell r="Q34">
            <v>42650</v>
          </cell>
          <cell r="S34" t="str">
            <v>Información pública</v>
          </cell>
          <cell r="T34" t="str">
            <v>Acceso a la información</v>
          </cell>
          <cell r="V34" t="str">
            <v>La respuesta a su consulta con folio CTC-BM-17262 la encontrará en el archivo adjunto.</v>
          </cell>
          <cell r="W34">
            <v>35</v>
          </cell>
          <cell r="X34" t="str">
            <v>NO</v>
          </cell>
          <cell r="Y34" t="str">
            <v>Casillas Trejo Elizabeth</v>
          </cell>
          <cell r="Z34" t="str">
            <v>Concluido</v>
          </cell>
          <cell r="AA34">
            <v>42621</v>
          </cell>
          <cell r="AB34">
            <v>42628</v>
          </cell>
        </row>
        <row r="35">
          <cell r="B35" t="str">
            <v>CTC-BM-17263</v>
          </cell>
          <cell r="C35" t="str">
            <v>Buenas Tardes, mi duda es en referencia a la creación de una empresa nueva que se va a dedicar a otorgar crédito por medio de una tarjeta, esta empresa deberá inscribirse ante Banco de Mexico? cuales son los requisitos? y si existe alguna regulación en relación a las tasas de interés a cobrar?</v>
          </cell>
          <cell r="D35" t="str">
            <v>Laura Martinez Selvera</v>
          </cell>
          <cell r="E35" t="str">
            <v>fiscal@lepeyasociados.com</v>
          </cell>
          <cell r="F35" t="str">
            <v>Banco de México</v>
          </cell>
          <cell r="M35" t="str">
            <v>México</v>
          </cell>
          <cell r="O35" t="str">
            <v>Entrega por el Sistema de Solicitudes de Acceso a la Información</v>
          </cell>
          <cell r="P35">
            <v>42621</v>
          </cell>
          <cell r="Q35">
            <v>42650</v>
          </cell>
          <cell r="S35" t="str">
            <v>Información pública</v>
          </cell>
          <cell r="T35" t="str">
            <v>Control de legalidad</v>
          </cell>
          <cell r="V35" t="str">
            <v>Se anexa respuesta</v>
          </cell>
          <cell r="W35">
            <v>60</v>
          </cell>
          <cell r="X35" t="str">
            <v>NO</v>
          </cell>
          <cell r="Y35" t="str">
            <v>Muñoz Nando Rubén</v>
          </cell>
          <cell r="Z35" t="str">
            <v>Concluido</v>
          </cell>
          <cell r="AA35">
            <v>42621</v>
          </cell>
          <cell r="AB35">
            <v>42626</v>
          </cell>
        </row>
        <row r="36">
          <cell r="B36" t="str">
            <v>CTC-BM-17264</v>
          </cell>
          <cell r="C36" t="str">
            <v>Estimados,
                muy buenas tardes, les consulto por la  normativa vigente para procesar información de otorgamiento de tarjetas de credito para un retail en la nube. La necesidad concreta es si se puede implementar en la nube en un sistema de Originación para la concesión de tarjetas de crédito para una entidad NO bancaria (la consulta a bureaus de crédito no se realiza desde la nube sino desde la entidad). Entiendo que para los bancos la regulación no lo permite pero la consulta es para una entidad Retail que emite tarjetas de crédito.
Desde ya les agradezco la información que puedan aportarme o derivarme con quien consideren apropiado
Saludos y Muchas Gracias por su ayuda
Atte Diego Massun</v>
          </cell>
          <cell r="D36" t="str">
            <v>diego massun</v>
          </cell>
          <cell r="E36" t="str">
            <v>dmassun@besmart.com.ar</v>
          </cell>
          <cell r="F36" t="str">
            <v>Banco de México</v>
          </cell>
          <cell r="M36" t="str">
            <v>Argentina</v>
          </cell>
          <cell r="O36" t="str">
            <v>Entrega por el Sistema de Solicitudes de Acceso a la Información</v>
          </cell>
          <cell r="P36">
            <v>42621</v>
          </cell>
          <cell r="Q36">
            <v>42650</v>
          </cell>
          <cell r="S36" t="str">
            <v>Información pública</v>
          </cell>
          <cell r="T36" t="str">
            <v>Control de legalidad</v>
          </cell>
          <cell r="V36" t="str">
            <v>La respuesta a su consulta CTC-BM-17264 la encontrará en el archivo adjunto.</v>
          </cell>
          <cell r="W36">
            <v>45</v>
          </cell>
          <cell r="X36" t="str">
            <v>NO</v>
          </cell>
          <cell r="Y36" t="str">
            <v>Casillas Trejo Elizabeth</v>
          </cell>
          <cell r="Z36" t="str">
            <v>Concluido</v>
          </cell>
          <cell r="AA36">
            <v>42621</v>
          </cell>
          <cell r="AB36">
            <v>42635</v>
          </cell>
        </row>
        <row r="37">
          <cell r="B37" t="str">
            <v>CTC-BM-17266</v>
          </cell>
          <cell r="C37" t="str">
            <v>Cotización de elaboración de una moneda conmemorativa sobre el Aniversario del Natalicio de Miguel Estrada Iturbide, con las sig. características, peso aproximado de 45grs. diámetro 45mm, metal plata</v>
          </cell>
          <cell r="D37" t="str">
            <v>Sofia Gonzalez</v>
          </cell>
          <cell r="E37" t="str">
            <v>sgonzalezm@diputadospan.org.mx</v>
          </cell>
          <cell r="F37" t="str">
            <v>Banco de México</v>
          </cell>
          <cell r="M37" t="str">
            <v>México</v>
          </cell>
          <cell r="O37" t="str">
            <v>Entrega por el Sistema de Solicitudes de Acceso a la Información</v>
          </cell>
          <cell r="P37">
            <v>42621</v>
          </cell>
          <cell r="Q37">
            <v>42650</v>
          </cell>
          <cell r="S37" t="str">
            <v>Información pública</v>
          </cell>
          <cell r="T37" t="str">
            <v>Monedas metálicas</v>
          </cell>
          <cell r="V37" t="str">
            <v>Se anexa respuesta</v>
          </cell>
          <cell r="W37">
            <v>60</v>
          </cell>
          <cell r="X37" t="str">
            <v>NO</v>
          </cell>
          <cell r="Y37" t="str">
            <v>Muñoz Nando Rubén</v>
          </cell>
          <cell r="Z37" t="str">
            <v>Concluido</v>
          </cell>
          <cell r="AA37">
            <v>42621</v>
          </cell>
          <cell r="AB37">
            <v>42628</v>
          </cell>
        </row>
        <row r="38">
          <cell r="B38">
            <v>6110000021716</v>
          </cell>
          <cell r="C38" t="str">
            <v xml:space="preserve">Busco el salario del empleado Fernando Bizuet Cabrera
</v>
          </cell>
          <cell r="D38" t="str">
            <v>JASON BARARD</v>
          </cell>
          <cell r="E38" t="str">
            <v>TransparenciaBM@outlook.com</v>
          </cell>
          <cell r="F38" t="str">
            <v>Banco de México</v>
          </cell>
          <cell r="H38" t="str">
            <v>JEFFERSON AVENUE</v>
          </cell>
          <cell r="I38" t="str">
            <v>-</v>
          </cell>
          <cell r="J38" t="str">
            <v>ELIZABETH</v>
          </cell>
          <cell r="K38" t="str">
            <v>NEW JERSEY</v>
          </cell>
          <cell r="L38">
            <v>7201</v>
          </cell>
          <cell r="M38" t="str">
            <v>Estados Unidos</v>
          </cell>
          <cell r="N38" t="str">
            <v xml:space="preserve">El trabaja en el Banco de Mexico por la subgerencia de analisis de riesgos del sistema financiero.
-------------------
Correo electrónico: jbarardo@yahoo.com 
</v>
          </cell>
          <cell r="O38" t="str">
            <v>Correo electrónico</v>
          </cell>
          <cell r="P38">
            <v>42621</v>
          </cell>
          <cell r="Q38">
            <v>42650</v>
          </cell>
          <cell r="S38" t="str">
            <v>Información pública</v>
          </cell>
          <cell r="T38" t="str">
            <v>Sueldos y salarios</v>
          </cell>
          <cell r="V38" t="str">
            <v>Se anexa respuesta</v>
          </cell>
          <cell r="W38">
            <v>60</v>
          </cell>
          <cell r="X38" t="str">
            <v>NO</v>
          </cell>
          <cell r="Y38" t="str">
            <v>Muñoz Nando Rubén</v>
          </cell>
          <cell r="Z38" t="str">
            <v>Concluido</v>
          </cell>
          <cell r="AA38">
            <v>42621</v>
          </cell>
          <cell r="AB38">
            <v>42632</v>
          </cell>
        </row>
        <row r="39">
          <cell r="B39">
            <v>6110000021816</v>
          </cell>
          <cell r="C39" t="str">
            <v xml:space="preserve">Solicito saber, PRIMERA PETICION: el nombre completo, nivel salarial segun tabulador, categoria del puesto, nombre especifico del puesto, objetivo general del puesto(segun manual de organizacion de su institucion), fecha de ingreso a la institucion, desglose especifico de sus percepciones y deducciones,total bruto y neto a pagar a la segunda quincena del mes de agosto 2016, curriculum vitae (de todos y en version publica), domicilio donde se ubica el puesto, telefono, extension, correo electronico, de cada una de las siguientes personas que laboran en su institucion: 1).-jefe de departamento, jefe de area, jefe de oficina, coordinador, auxiliar, ayudante, mando medio, enlace u operativo o el equivalente a estos puestos de cada una de las personas que apoyan al Titular de la Unidad de Transparencia de su institucion en lo que respecta a la gestion de solicitudes de informacion, responder recursos de revision y de inconformidad, asi como la gestiones para cumplir con las obligaciones de transparencia que marca la Ley  General de Transparencia y Acceso a la Informacion Publica. 2).- El personal que maneja, administra y clasifica los archivos fisicos de su institucion. 3).- el Titular de la Unidad de Transparencia. 4).- El titular y los Integrantes del Comite de Transparencia. SEGUNDA PETICION: Solicito saber si hay vacantes para los puntos 1 y 2 de la PRIMERA PETICION, y tambien si hay vacantes en general al dia de hoy, y en caso afirmativo, solicito saber el nombre, funciones, sueldo bruto y neto mensual del puesto, y los datos del contacto para solicitar el puesto. Gracias.
</v>
          </cell>
          <cell r="D39" t="str">
            <v>JUAN PEREZ SOSA</v>
          </cell>
          <cell r="E39" t="str">
            <v>TransparenciaBM@outlook.com</v>
          </cell>
          <cell r="F39" t="str">
            <v>Banco de México</v>
          </cell>
          <cell r="H39">
            <v>60</v>
          </cell>
          <cell r="I39" t="str">
            <v>Altabrisa</v>
          </cell>
          <cell r="J39" t="str">
            <v>Yucatán</v>
          </cell>
          <cell r="K39" t="str">
            <v>MERIDA</v>
          </cell>
          <cell r="L39">
            <v>97130</v>
          </cell>
          <cell r="M39" t="str">
            <v>México</v>
          </cell>
          <cell r="N39" t="str">
            <v xml:space="preserve">Correo electrónico: eyquepeiper@gmail.com </v>
          </cell>
          <cell r="O39" t="str">
            <v>Correo electrónico</v>
          </cell>
          <cell r="P39">
            <v>42621</v>
          </cell>
          <cell r="Q39">
            <v>42650</v>
          </cell>
          <cell r="S39" t="str">
            <v>Información pública</v>
          </cell>
          <cell r="T39" t="str">
            <v>Organización</v>
          </cell>
          <cell r="V39" t="str">
            <v>La respuesta a su solicitud 6110000021816 la encontrará en el archivo adjunto.</v>
          </cell>
          <cell r="W39">
            <v>120</v>
          </cell>
          <cell r="X39" t="str">
            <v>NO</v>
          </cell>
          <cell r="Y39" t="str">
            <v>Casillas Trejo Elizabeth</v>
          </cell>
          <cell r="Z39" t="str">
            <v>Concluido</v>
          </cell>
          <cell r="AA39">
            <v>42621</v>
          </cell>
          <cell r="AB39">
            <v>42646</v>
          </cell>
        </row>
        <row r="40">
          <cell r="B40" t="str">
            <v>CTC-BM-17273</v>
          </cell>
          <cell r="C40" t="str">
            <v>Les agradecería mucho me informaran cual era el valor de un centenario de oro en el mes de diciembre de 1967.
Muchísimas Gracias</v>
          </cell>
          <cell r="D40" t="str">
            <v>santiago</v>
          </cell>
          <cell r="E40" t="str">
            <v>santiago___@hotmail.com</v>
          </cell>
          <cell r="F40" t="str">
            <v>Banco de México</v>
          </cell>
          <cell r="O40" t="str">
            <v>Entrega por el Sistema de Solicitudes de Acceso a la Información</v>
          </cell>
          <cell r="P40">
            <v>42621</v>
          </cell>
          <cell r="Q40">
            <v>42650</v>
          </cell>
          <cell r="S40" t="str">
            <v>Información pública</v>
          </cell>
          <cell r="T40" t="str">
            <v>Operaciones de compra-venta de valores</v>
          </cell>
          <cell r="V40" t="str">
            <v>La respuesta a su consulta CTC-BM-17273 la encontrará en el archivo adjunto.</v>
          </cell>
          <cell r="W40">
            <v>120</v>
          </cell>
          <cell r="X40" t="str">
            <v>NO</v>
          </cell>
          <cell r="Y40" t="str">
            <v>Casillas Trejo Elizabeth</v>
          </cell>
          <cell r="Z40" t="str">
            <v>Concluido</v>
          </cell>
          <cell r="AA40">
            <v>42621</v>
          </cell>
          <cell r="AB40">
            <v>42635</v>
          </cell>
        </row>
        <row r="41">
          <cell r="B41">
            <v>6120000001116</v>
          </cell>
          <cell r="C41" t="str">
            <v xml:space="preserve">Fondos utilizados en Pemex y su estabilizacion
</v>
          </cell>
          <cell r="D41" t="str">
            <v>JOSUE MARTINEZ VIDAÑO</v>
          </cell>
          <cell r="E41" t="str">
            <v>TransparenciaBM@outlook.com</v>
          </cell>
          <cell r="F41" t="str">
            <v>Fondo Mexicano del Petróleo</v>
          </cell>
          <cell r="H41" t="str">
            <v>ARCO GOTICO</v>
          </cell>
          <cell r="I41" t="str">
            <v>Paseos de los Arcos</v>
          </cell>
          <cell r="J41" t="str">
            <v>CULIACAN</v>
          </cell>
          <cell r="K41" t="str">
            <v>Sinaloa</v>
          </cell>
          <cell r="L41">
            <v>80180</v>
          </cell>
          <cell r="M41" t="str">
            <v>México</v>
          </cell>
          <cell r="N41" t="str">
            <v xml:space="preserve">Correo electrónico: josuemculiacan@gmail.com 
</v>
          </cell>
          <cell r="O41" t="str">
            <v>Correo electrónico</v>
          </cell>
          <cell r="P41">
            <v>42622</v>
          </cell>
          <cell r="Q41">
            <v>42653</v>
          </cell>
          <cell r="S41" t="str">
            <v>Información no competencia del BM</v>
          </cell>
          <cell r="T41" t="str">
            <v>Acceso a la información</v>
          </cell>
          <cell r="V41" t="str">
            <v>Se anexa respuesta</v>
          </cell>
          <cell r="W41">
            <v>60</v>
          </cell>
          <cell r="X41" t="str">
            <v>NO</v>
          </cell>
          <cell r="Y41" t="str">
            <v>Muñoz Nando Rubén</v>
          </cell>
          <cell r="Z41" t="str">
            <v>Concluido</v>
          </cell>
          <cell r="AA41">
            <v>42622</v>
          </cell>
          <cell r="AB41">
            <v>42625</v>
          </cell>
        </row>
        <row r="42">
          <cell r="B42" t="str">
            <v>CTC-BM-17274</v>
          </cell>
          <cell r="C42" t="str">
            <v>Hola me gustaría obtener información de la entrada a México de todos los ciudadanos Estadounidenses (vía aérea, terrestre, etc.) por rangos de edad durante 2014 y 2015.</v>
          </cell>
          <cell r="D42" t="str">
            <v>Pedro Francisco Sanchez Rodriguez</v>
          </cell>
          <cell r="E42" t="str">
            <v>francisco.sanchez@posadas.com</v>
          </cell>
          <cell r="F42" t="str">
            <v>Banco de México</v>
          </cell>
          <cell r="M42" t="str">
            <v>México</v>
          </cell>
          <cell r="O42" t="str">
            <v>Entrega por el Sistema de Solicitudes de Acceso a la Información</v>
          </cell>
          <cell r="P42">
            <v>42622</v>
          </cell>
          <cell r="Q42">
            <v>42653</v>
          </cell>
          <cell r="S42" t="str">
            <v>Información no competencia del BM</v>
          </cell>
          <cell r="T42" t="str">
            <v>Acceso a la información</v>
          </cell>
          <cell r="V42" t="str">
            <v>Se anexa respuesta</v>
          </cell>
          <cell r="W42">
            <v>60</v>
          </cell>
          <cell r="X42" t="str">
            <v>NO</v>
          </cell>
          <cell r="Y42" t="str">
            <v>Muñoz Nando Rubén</v>
          </cell>
          <cell r="Z42" t="str">
            <v>Concluido</v>
          </cell>
          <cell r="AA42">
            <v>42622</v>
          </cell>
          <cell r="AB42">
            <v>42626</v>
          </cell>
        </row>
        <row r="43">
          <cell r="B43" t="str">
            <v>CTC-BM-17275</v>
          </cell>
          <cell r="C43" t="str">
            <v>De acuerdo a la Circular 12/2012 emitida por el Banco de México prevé en su regla TERCERA , debemos enviar un reporte a la Dirección de Médición Economica... en los Reportes respectivos y a través de los medios electrónicos que dicha Dirección les indique. Hable por telefono y no supieron a donde comunicarme, por favor su apoyo para conocer el tipo de reporte a enviar y por que medio. gracias.</v>
          </cell>
          <cell r="D43" t="str">
            <v>Brenda Maricela Cardenas Martinez</v>
          </cell>
          <cell r="E43" t="str">
            <v>brenda.cardenas@apprizapay.com</v>
          </cell>
          <cell r="F43" t="str">
            <v>Banco de México</v>
          </cell>
          <cell r="M43" t="str">
            <v>México</v>
          </cell>
          <cell r="O43" t="str">
            <v>Entrega por el Sistema de Solicitudes de Acceso a la Información</v>
          </cell>
          <cell r="P43">
            <v>42622</v>
          </cell>
          <cell r="Q43">
            <v>42653</v>
          </cell>
          <cell r="S43" t="str">
            <v>Información pública</v>
          </cell>
          <cell r="T43" t="str">
            <v>Comercio exterior</v>
          </cell>
          <cell r="V43" t="str">
            <v>La respuesta a su consulta CTC-BM-17275 la encontrará en el archivo adjunto.</v>
          </cell>
          <cell r="W43">
            <v>35</v>
          </cell>
          <cell r="X43" t="str">
            <v>NO</v>
          </cell>
          <cell r="Y43" t="str">
            <v>Casillas Trejo Elizabeth</v>
          </cell>
          <cell r="Z43" t="str">
            <v>Concluido</v>
          </cell>
          <cell r="AA43">
            <v>42622</v>
          </cell>
          <cell r="AB43">
            <v>42632</v>
          </cell>
        </row>
        <row r="44">
          <cell r="B44" t="str">
            <v>CTC-BM-17276</v>
          </cell>
          <cell r="C44" t="str">
            <v>quiero saber que paso con la transferencia que me hicieron.</v>
          </cell>
          <cell r="D44" t="str">
            <v>javier Arvizu Javier</v>
          </cell>
          <cell r="E44" t="str">
            <v>arvizutpe@gmail.com</v>
          </cell>
          <cell r="F44" t="str">
            <v>Banco de México</v>
          </cell>
          <cell r="M44" t="str">
            <v>México</v>
          </cell>
          <cell r="O44" t="str">
            <v>Entrega por el Sistema de Solicitudes de Acceso a la Información</v>
          </cell>
          <cell r="P44">
            <v>42622</v>
          </cell>
          <cell r="Q44">
            <v>42653</v>
          </cell>
          <cell r="S44" t="str">
            <v>Información pública</v>
          </cell>
          <cell r="T44" t="str">
            <v>Sistemas electrónicos de pago</v>
          </cell>
          <cell r="V44" t="str">
            <v>Se anexa respuesta</v>
          </cell>
          <cell r="W44">
            <v>60</v>
          </cell>
          <cell r="X44" t="str">
            <v>NO</v>
          </cell>
          <cell r="Y44" t="str">
            <v>Muñoz Nando Rubén</v>
          </cell>
          <cell r="Z44" t="str">
            <v>Concluido</v>
          </cell>
          <cell r="AA44">
            <v>42622</v>
          </cell>
          <cell r="AB44">
            <v>42632</v>
          </cell>
        </row>
        <row r="45">
          <cell r="B45" t="str">
            <v>CTC-BM-17277</v>
          </cell>
          <cell r="C45" t="str">
            <v>I am looking for the Banxico-authored paper published in 1996 entitled The Mexican Economy.  Can you please help?</v>
          </cell>
          <cell r="D45" t="str">
            <v>Patrice Robitaille</v>
          </cell>
          <cell r="E45" t="str">
            <v>patrice.robitaille@frb.gov</v>
          </cell>
          <cell r="F45" t="str">
            <v>Banco de México</v>
          </cell>
          <cell r="M45" t="str">
            <v>Estados Unidos</v>
          </cell>
          <cell r="O45" t="str">
            <v>Entrega por el Sistema de Solicitudes de Acceso a la Información</v>
          </cell>
          <cell r="P45">
            <v>42622</v>
          </cell>
          <cell r="Q45">
            <v>42653</v>
          </cell>
          <cell r="S45" t="str">
            <v>Información pública</v>
          </cell>
          <cell r="T45" t="str">
            <v>Modelos macroeconómicos</v>
          </cell>
          <cell r="V45" t="str">
            <v>CTC-BM-17277</v>
          </cell>
          <cell r="W45">
            <v>40</v>
          </cell>
          <cell r="X45" t="str">
            <v>NO</v>
          </cell>
          <cell r="Y45" t="str">
            <v>Ríos Peraza Gladys Adriana</v>
          </cell>
          <cell r="Z45" t="str">
            <v>Concluido</v>
          </cell>
          <cell r="AA45">
            <v>42622</v>
          </cell>
          <cell r="AB45">
            <v>42634</v>
          </cell>
        </row>
        <row r="46">
          <cell r="B46" t="str">
            <v>CTC-BM-17278</v>
          </cell>
          <cell r="C46" t="str">
            <v>Buenas tardes, 
Espero y estén con bien.
El motivo del presente es para solicitar un empleado que este interesado en realizar una entrevista en línea acerca del cambio de la calificación crediticia en México.
La entrevista seria para el Instituto Mexicano de Ejecutivos de Finanzas Capitulo Universidad Autónoma de Ciudad Juarez. 
Queremos realizar esta entrevista para poder informar a estudiantes de diversas carreras en nuestra universidad y en las universidades de Juárez acerca de este cambio y que implica este cambio.
Muchas gracias por su tiempo y su atención. 
Cualquier comentario o pregunta me encuentro a su entera disposición. 
Muchas gracias,
Saludos cordiales.</v>
          </cell>
          <cell r="D46" t="str">
            <v>Fernando Palacios Colmenero</v>
          </cell>
          <cell r="E46" t="str">
            <v>uacj@investigacion-imefu.com</v>
          </cell>
          <cell r="F46" t="str">
            <v>Banco de México</v>
          </cell>
          <cell r="M46" t="str">
            <v>México</v>
          </cell>
          <cell r="O46" t="str">
            <v>Entrega por el Sistema de Solicitudes de Acceso a la Información</v>
          </cell>
          <cell r="P46">
            <v>42622</v>
          </cell>
          <cell r="Q46">
            <v>42653</v>
          </cell>
          <cell r="S46" t="str">
            <v>Información pública</v>
          </cell>
          <cell r="T46" t="str">
            <v>Acceso a la información</v>
          </cell>
          <cell r="V46" t="str">
            <v>La respuesta a su consulta CTC-BM-17278 la encontrará en el archivo adjunto.</v>
          </cell>
          <cell r="W46">
            <v>35</v>
          </cell>
          <cell r="X46" t="str">
            <v>NO</v>
          </cell>
          <cell r="Y46" t="str">
            <v>Casillas Trejo Elizabeth</v>
          </cell>
          <cell r="Z46" t="str">
            <v>Concluido</v>
          </cell>
          <cell r="AA46">
            <v>42622</v>
          </cell>
          <cell r="AB46">
            <v>42627</v>
          </cell>
        </row>
        <row r="47">
          <cell r="B47" t="str">
            <v>CTC-BM-17280</v>
          </cell>
          <cell r="C47" t="str">
            <v>rembolso de transferencia. 
numero de referencia 7226149</v>
          </cell>
          <cell r="D47" t="str">
            <v>miguel angel gonzalez pacheco</v>
          </cell>
          <cell r="E47" t="str">
            <v>desarrolloysuministros@hotmail.com</v>
          </cell>
          <cell r="F47" t="str">
            <v>Banco de México</v>
          </cell>
          <cell r="M47" t="str">
            <v>México</v>
          </cell>
          <cell r="O47" t="str">
            <v>Entrega por el Sistema de Solicitudes de Acceso a la Información</v>
          </cell>
          <cell r="P47">
            <v>42623</v>
          </cell>
          <cell r="Q47">
            <v>42653</v>
          </cell>
          <cell r="S47" t="str">
            <v>Información pública</v>
          </cell>
          <cell r="T47" t="str">
            <v>Sistemas electrónicos de pago</v>
          </cell>
          <cell r="V47" t="str">
            <v>Se anexa respuesta</v>
          </cell>
          <cell r="W47">
            <v>60</v>
          </cell>
          <cell r="X47" t="str">
            <v>NO</v>
          </cell>
          <cell r="Y47" t="str">
            <v>Muñoz Nando Rubén</v>
          </cell>
          <cell r="Z47" t="str">
            <v>Concluido</v>
          </cell>
          <cell r="AA47">
            <v>42623</v>
          </cell>
          <cell r="AB47">
            <v>42633</v>
          </cell>
        </row>
        <row r="48">
          <cell r="B48" t="str">
            <v>CTC-BM-17281</v>
          </cell>
          <cell r="C48" t="str">
            <v>Se solicita documento certificado (o documento que se expida validado por Banco de México) respecto del costo de captación a plazo de pasivos denominados en dólares de los Estados Unidos de América de las instituciones de banca múltiple del país, del periodo de Marzo de 2015 a Agosto de 2016. Gracias.</v>
          </cell>
          <cell r="D48" t="str">
            <v>DULCE MARIA ALEJANDRA TOVAR MARTINEZ</v>
          </cell>
          <cell r="E48" t="str">
            <v>dmatovar@gmail.com</v>
          </cell>
          <cell r="F48" t="str">
            <v>Banco de México</v>
          </cell>
          <cell r="M48" t="str">
            <v>México</v>
          </cell>
          <cell r="O48" t="str">
            <v>Entrega por el Sistema de Solicitudes de Acceso a la Información</v>
          </cell>
          <cell r="P48">
            <v>42625</v>
          </cell>
          <cell r="Q48">
            <v>42654</v>
          </cell>
          <cell r="S48" t="str">
            <v>Información pública</v>
          </cell>
          <cell r="T48" t="str">
            <v>Tasas de interés</v>
          </cell>
          <cell r="V48" t="str">
            <v>Se adjunta respuesta a su consulta CTC-BM-17281.</v>
          </cell>
          <cell r="W48">
            <v>60</v>
          </cell>
          <cell r="X48" t="str">
            <v>NO</v>
          </cell>
          <cell r="Y48" t="str">
            <v>Ríos Peraza Gladys Adriana</v>
          </cell>
          <cell r="Z48" t="str">
            <v>Concluido</v>
          </cell>
          <cell r="AA48">
            <v>42625</v>
          </cell>
          <cell r="AB48">
            <v>42635</v>
          </cell>
        </row>
        <row r="49">
          <cell r="B49" t="str">
            <v>CTC-BM-17282</v>
          </cell>
          <cell r="C49" t="str">
            <v>He estado consultando, sus WebServices, sin embargo no he logrado tener acceso o encontrar el servicio para leer el tipo de cambio basado en una fecha especifica. Solo el tipo de cambio diario. Donde puedo acceder a esta información con WebService?</v>
          </cell>
          <cell r="D49" t="str">
            <v>Jonathan Salazar Santos</v>
          </cell>
          <cell r="E49" t="str">
            <v>jonanx779@hotmail.com</v>
          </cell>
          <cell r="F49" t="str">
            <v>Banco de México</v>
          </cell>
          <cell r="O49" t="str">
            <v>Entrega por el Sistema de Solicitudes de Acceso a la Información</v>
          </cell>
          <cell r="P49">
            <v>42625</v>
          </cell>
          <cell r="Q49">
            <v>42654</v>
          </cell>
          <cell r="S49" t="str">
            <v>Información pública</v>
          </cell>
          <cell r="T49" t="str">
            <v>Desarrollos internos de software</v>
          </cell>
          <cell r="V49" t="str">
            <v>La respuesta a su consulta CTC-BM-17282 se encuentra en el archivo adjunto.</v>
          </cell>
          <cell r="W49">
            <v>25</v>
          </cell>
          <cell r="X49" t="str">
            <v>NO</v>
          </cell>
          <cell r="Y49" t="str">
            <v>Casillas Trejo Elizabeth</v>
          </cell>
          <cell r="Z49" t="str">
            <v>Concluido</v>
          </cell>
          <cell r="AA49">
            <v>42625</v>
          </cell>
          <cell r="AB49">
            <v>42633</v>
          </cell>
        </row>
        <row r="50">
          <cell r="B50">
            <v>6110000021916</v>
          </cell>
          <cell r="C50" t="str">
            <v xml:space="preserve">INVERSIONES EN LA BANCA ¿CÓMO PUEDO INVERTIR EN LA BOLSA DE VALORES?
</v>
          </cell>
          <cell r="D50" t="str">
            <v>YESENIA POPOCA CASTILLO</v>
          </cell>
          <cell r="E50" t="str">
            <v>TransparenciaBM@outlook.com</v>
          </cell>
          <cell r="F50" t="str">
            <v>Banco de México</v>
          </cell>
          <cell r="H50" t="str">
            <v>PRIVADA PASO DE CORTÉS</v>
          </cell>
          <cell r="I50" t="str">
            <v>San Buenaventura Nealtican</v>
          </cell>
          <cell r="J50" t="str">
            <v>NEALTICAN</v>
          </cell>
          <cell r="K50" t="str">
            <v>Puebla</v>
          </cell>
          <cell r="L50">
            <v>74300</v>
          </cell>
          <cell r="M50" t="str">
            <v>México</v>
          </cell>
          <cell r="N50" t="str">
            <v xml:space="preserve">Correo electrónico: yes_piscis@hotmail.com 
-----------------------
QUISIERA SABER CÓMO PUEDO SER PARTE DE LA BOLSA DE VALORES O INVERSIONES EN LA BANCA, DÓNDE PUEDO RECIBIR UNA CAPACITACIÓN, DÓNDE COMPRAR ACCIONES, CÓMO INVERTIRLAS, TODO LO RESPECTIVO AL TEMA
</v>
          </cell>
          <cell r="O50" t="str">
            <v>Correo electrónico</v>
          </cell>
          <cell r="P50">
            <v>42625</v>
          </cell>
          <cell r="Q50">
            <v>42654</v>
          </cell>
          <cell r="S50" t="str">
            <v>Información pública</v>
          </cell>
          <cell r="T50" t="str">
            <v>Acceso a la información</v>
          </cell>
          <cell r="V50" t="str">
            <v>Se adjunta respuesta a su solicitud 6110000021916.</v>
          </cell>
          <cell r="W50">
            <v>40</v>
          </cell>
          <cell r="X50" t="str">
            <v>NO</v>
          </cell>
          <cell r="Y50" t="str">
            <v>Ríos Peraza Gladys Adriana</v>
          </cell>
          <cell r="Z50" t="str">
            <v>Concluido</v>
          </cell>
          <cell r="AA50">
            <v>42625</v>
          </cell>
          <cell r="AB50">
            <v>42628</v>
          </cell>
        </row>
        <row r="51">
          <cell r="B51">
            <v>6110000022016</v>
          </cell>
          <cell r="C51" t="str">
            <v xml:space="preserve">información sobre el banco de Mexico
</v>
          </cell>
          <cell r="D51" t="str">
            <v>ALEJANDRA ESTRADA RODRIGUEZ</v>
          </cell>
          <cell r="E51" t="str">
            <v>TransparenciaBM@outlook.com</v>
          </cell>
          <cell r="F51" t="str">
            <v>Banco de México</v>
          </cell>
          <cell r="H51" t="str">
            <v>HDA. ZENZONTLA</v>
          </cell>
          <cell r="I51" t="str">
            <v>Balcones de Oblatos</v>
          </cell>
          <cell r="J51" t="str">
            <v>GUADALAJARA</v>
          </cell>
          <cell r="K51" t="str">
            <v>Jalisco</v>
          </cell>
          <cell r="L51">
            <v>44720</v>
          </cell>
          <cell r="M51" t="str">
            <v>México</v>
          </cell>
          <cell r="N51" t="str">
            <v xml:space="preserve">Correo electrónico: montse230395@gmail.com </v>
          </cell>
          <cell r="O51" t="str">
            <v>Correo electrónico</v>
          </cell>
          <cell r="P51">
            <v>42625</v>
          </cell>
          <cell r="Q51">
            <v>42654</v>
          </cell>
          <cell r="S51" t="str">
            <v>Información pública</v>
          </cell>
          <cell r="T51" t="str">
            <v>Organización</v>
          </cell>
          <cell r="V51" t="str">
            <v>La respuesta a su solicitud folio 6110000022016 la encontrará en el archivo adjunto.</v>
          </cell>
          <cell r="W51">
            <v>35</v>
          </cell>
          <cell r="X51" t="str">
            <v>NO</v>
          </cell>
          <cell r="Y51" t="str">
            <v>Casillas Trejo Elizabeth</v>
          </cell>
          <cell r="Z51" t="str">
            <v>Concluido</v>
          </cell>
          <cell r="AA51">
            <v>42625</v>
          </cell>
          <cell r="AB51">
            <v>42633</v>
          </cell>
        </row>
        <row r="52">
          <cell r="B52">
            <v>6110000022116</v>
          </cell>
          <cell r="C52" t="str">
            <v xml:space="preserve">¿El Banco de Mexico tiene ganancias financieras?
</v>
          </cell>
          <cell r="D52" t="str">
            <v>MERARY RAMIREZ</v>
          </cell>
          <cell r="E52" t="str">
            <v>TransparenciaBM@outlook.com</v>
          </cell>
          <cell r="F52" t="str">
            <v>Banco de México</v>
          </cell>
          <cell r="H52" t="str">
            <v>BOSQUES DE AUSTRIA</v>
          </cell>
          <cell r="I52" t="str">
            <v>Bosques de Huinalá</v>
          </cell>
          <cell r="J52" t="str">
            <v>APODACA</v>
          </cell>
          <cell r="K52" t="str">
            <v>Nuevo León</v>
          </cell>
          <cell r="L52">
            <v>66645</v>
          </cell>
          <cell r="M52" t="str">
            <v>México</v>
          </cell>
          <cell r="N52" t="str">
            <v xml:space="preserve">Correo electrónico: merary_rmz97@hotmail.com </v>
          </cell>
          <cell r="O52" t="str">
            <v>Correo electrónico</v>
          </cell>
          <cell r="P52">
            <v>42625</v>
          </cell>
          <cell r="Q52">
            <v>42654</v>
          </cell>
          <cell r="S52" t="str">
            <v>Información pública</v>
          </cell>
          <cell r="T52" t="str">
            <v>Estado de resultados</v>
          </cell>
          <cell r="V52" t="str">
            <v>Se anexa respuesta</v>
          </cell>
          <cell r="W52">
            <v>60</v>
          </cell>
          <cell r="X52" t="str">
            <v>NO</v>
          </cell>
          <cell r="Y52" t="str">
            <v>Muñoz Nando Rubén</v>
          </cell>
          <cell r="Z52" t="str">
            <v>Concluido</v>
          </cell>
          <cell r="AA52">
            <v>42625</v>
          </cell>
          <cell r="AB52">
            <v>42632</v>
          </cell>
        </row>
        <row r="53">
          <cell r="B53">
            <v>6110000022216</v>
          </cell>
          <cell r="C53" t="str">
            <v>Solicito la información correspondiente al valor mensual, en dólares Americanos, de las exportaciones mexicanas realizadas por el sector de la industria manufacturera hacia los Estados Unidos de América de acuerdo a la Clasificación de Actividades Económicas de la Encuesta Nacional de Empleo (CAE-ENE) 1995. Para fines de investigación, requerimos que dicha información venga desglosada a nivel municipal por ramas de actividad económica (de la rama 11 a la rama 59) para el periodo comprendido entre el año 1993 al año 2004.  Asimismo, solicitamos la información correspondiente al valor mensual, en dólares Americanos, de las exportaciones mexicanas realizadas por el sector de la industria manufacturera hacia los Estados Unidos de América de acuerdo al Sistema de Clasificación Industrial de América del Norte (SCIAN) 2002 y 2013, según corresponda. Para fines de investigación, requerimos que dicha información venga desglosada a nivel municipal por ramas de actividad económica (de la rama 3111 a la rama 3399) para el periodo comprendido entre el año 2005 a la fecha.  Si la información correspondiente al valor mensual de las exportaciones de productos manufacturados municipales hacia los Estados Unidos de América, para el periodo de 1993 a 2004, ya hubiera sido homologada de acuerdo al SCIAN, con la cual se pudieran obtener datos comparables de 1993 a la fecha, favor de proporcionar también dichos datos. Muchas gracias de antemano.</v>
          </cell>
          <cell r="D53" t="str">
            <v>ALBERTO JAVIER INIGUEZ MONTIEL</v>
          </cell>
          <cell r="E53" t="str">
            <v>TransparenciaBM@outlook.com</v>
          </cell>
          <cell r="F53" t="str">
            <v>Banco de México</v>
          </cell>
          <cell r="H53" t="str">
            <v>KARIMA</v>
          </cell>
          <cell r="I53" t="str">
            <v>-</v>
          </cell>
          <cell r="J53" t="str">
            <v>TSUKUBA</v>
          </cell>
          <cell r="K53" t="str">
            <v>IBARAKI</v>
          </cell>
          <cell r="L53">
            <v>50822</v>
          </cell>
          <cell r="M53" t="str">
            <v>Japón</v>
          </cell>
          <cell r="N53" t="str">
            <v xml:space="preserve">Correo electrónico: iniguez@e.u-tokyo.ac.jp </v>
          </cell>
          <cell r="O53" t="str">
            <v>Correo electrónico</v>
          </cell>
          <cell r="P53">
            <v>42625</v>
          </cell>
          <cell r="Q53">
            <v>42654</v>
          </cell>
          <cell r="S53" t="str">
            <v>Información pública</v>
          </cell>
          <cell r="T53" t="str">
            <v>Modelos macroeconómicos</v>
          </cell>
          <cell r="V53" t="str">
            <v>Se adjunta respuesta a su solicitud.</v>
          </cell>
          <cell r="W53">
            <v>180</v>
          </cell>
          <cell r="X53" t="str">
            <v>NO</v>
          </cell>
          <cell r="Y53" t="str">
            <v>Ríos Peraza Gladys Adriana</v>
          </cell>
          <cell r="Z53" t="str">
            <v>Concluido</v>
          </cell>
          <cell r="AA53">
            <v>42625</v>
          </cell>
          <cell r="AB53">
            <v>42633</v>
          </cell>
        </row>
        <row r="54">
          <cell r="B54" t="str">
            <v>CTC-BM-17283</v>
          </cell>
          <cell r="C54" t="str">
            <v>Buen día.
Soy cliente hsbc y
Quisiera saber como rastrear una transferencia bancaria. 
Se me proporciono un numero de rastreo por parte de la empresa que me hace el pago para presentarlo en mi institución bancaria (hsbc). Acudi a una sucursal en mi ciudad, pero los ejecutivos me dicen que no tienen conocimiento de como restrear una.
Desde hace casi 3 semanas solicite dicha transferencia bancaria a mi cuenta hsbc, misma que no se ha visto reflejada en todo ese tiempo. La transferencia es por parte de la empresa Plus500. Utilice el código swift de hsbc, mi numero de cuenta y todos los datos necesarios para hacer la transferencia. 
La transferencia esta en un estado de Aprobado (liquidado) pero los fondos no llegan a mi cuenta. 
El numero de rastreo es: 2171009034
Espero y se me pueda orientar. 
Por su atencion, ¡muchas gracias!</v>
          </cell>
          <cell r="D54" t="str">
            <v>Alex Osante</v>
          </cell>
          <cell r="E54" t="str">
            <v>aosantezubia@gmail.com</v>
          </cell>
          <cell r="F54" t="str">
            <v>Banco de México</v>
          </cell>
          <cell r="M54" t="str">
            <v>México</v>
          </cell>
          <cell r="O54" t="str">
            <v>Entrega por el Sistema de Solicitudes de Acceso a la Información</v>
          </cell>
          <cell r="P54">
            <v>42625</v>
          </cell>
          <cell r="Q54">
            <v>42654</v>
          </cell>
          <cell r="S54" t="str">
            <v>Información pública</v>
          </cell>
          <cell r="T54" t="str">
            <v>SPEI</v>
          </cell>
          <cell r="V54" t="str">
            <v>Se anexa respuesta</v>
          </cell>
          <cell r="W54">
            <v>60</v>
          </cell>
          <cell r="X54" t="str">
            <v>NO</v>
          </cell>
          <cell r="Y54" t="str">
            <v>Muñoz Nando Rubén</v>
          </cell>
          <cell r="Z54" t="str">
            <v>Concluido</v>
          </cell>
          <cell r="AA54">
            <v>42625</v>
          </cell>
          <cell r="AB54">
            <v>42633</v>
          </cell>
        </row>
        <row r="55">
          <cell r="B55" t="str">
            <v>CTC-BM-17284</v>
          </cell>
          <cell r="C55" t="str">
            <v>Buenas tardes,
Mi nombre es Mario Aldeguer Garcia, Director de compras y Logística del Hotel Gran Bahia Principe, sito en el municipio de Solidaridad, Estado de Q. Roo.
Mi solicitud es la prevision que tienen del Indice Nacional de Precios INP, para el año 2017.</v>
          </cell>
          <cell r="D55" t="str">
            <v>Mario Aldeguer Garcia</v>
          </cell>
          <cell r="E55" t="str">
            <v>directorlogisticacompmex@bahia-principe.com</v>
          </cell>
          <cell r="F55" t="str">
            <v>Banco de México</v>
          </cell>
          <cell r="M55" t="str">
            <v>México</v>
          </cell>
          <cell r="O55" t="str">
            <v>Entrega por el Sistema de Solicitudes de Acceso a la Información</v>
          </cell>
          <cell r="P55">
            <v>42625</v>
          </cell>
          <cell r="Q55">
            <v>42654</v>
          </cell>
          <cell r="S55" t="str">
            <v>Información pública</v>
          </cell>
          <cell r="T55" t="str">
            <v>Indices de precios</v>
          </cell>
          <cell r="V55" t="str">
            <v>La respuesta a su solicitud CTC-BM-17284 se encuentra en el archivo adjunto.</v>
          </cell>
          <cell r="W55">
            <v>60</v>
          </cell>
          <cell r="X55" t="str">
            <v>NO</v>
          </cell>
          <cell r="Y55" t="str">
            <v>Ríos Peraza Gladys Adriana</v>
          </cell>
          <cell r="Z55" t="str">
            <v>Concluido</v>
          </cell>
          <cell r="AA55">
            <v>42625</v>
          </cell>
          <cell r="AB55">
            <v>42634</v>
          </cell>
        </row>
        <row r="56">
          <cell r="B56">
            <v>6110000022316</v>
          </cell>
          <cell r="C56" t="str">
            <v>Me sean proporcionados los Índices elaborados por el Banco de México basados en la evaluación sexenal de las reservas del ISSSTE por el Banco Nacional Hipotecario Urbano y de Obras Públicas tocante a sus inversiones en inmuebles y por la Nacional Financiera en lo que respecta a los demás activos desde el año de 1981 al día de la fecha. Como lo estipulaba el artículo 136 de la Ley del Instituto de Seguridad y Servicios Sociales de los Trabajadores del Estado publicada en el Diario Oficial de la Federación el 28 de diciembre de 1959 vigente hasta el 31 de diciembre de 1983.</v>
          </cell>
          <cell r="D56" t="str">
            <v>JEANEE LÓPEZ XOLALPA</v>
          </cell>
          <cell r="E56" t="str">
            <v>TransparenciaBM@outlook.com</v>
          </cell>
          <cell r="F56" t="str">
            <v>Banco de México</v>
          </cell>
          <cell r="H56" t="str">
            <v>ARAGON</v>
          </cell>
          <cell r="I56" t="str">
            <v>álamos</v>
          </cell>
          <cell r="J56" t="str">
            <v>BENITO JUAREZ</v>
          </cell>
          <cell r="K56" t="str">
            <v>Distrito Federal</v>
          </cell>
          <cell r="L56">
            <v>3400</v>
          </cell>
          <cell r="M56" t="str">
            <v>México</v>
          </cell>
          <cell r="N56" t="str">
            <v>Correo electrónico: jeaneelizbeth@gmail.com</v>
          </cell>
          <cell r="O56" t="str">
            <v>Correo electrónico</v>
          </cell>
          <cell r="P56">
            <v>42625</v>
          </cell>
          <cell r="Q56">
            <v>42654</v>
          </cell>
          <cell r="S56" t="str">
            <v>Información pública</v>
          </cell>
          <cell r="T56" t="str">
            <v>Indices de precios</v>
          </cell>
          <cell r="V56" t="str">
            <v>La respuesta a su solicitud 6110000022316 la encontrará en el archivo adjunto</v>
          </cell>
          <cell r="W56">
            <v>60</v>
          </cell>
          <cell r="X56" t="str">
            <v>NO</v>
          </cell>
          <cell r="Y56" t="str">
            <v>Casillas Trejo Elizabeth</v>
          </cell>
          <cell r="Z56" t="str">
            <v>Concluido</v>
          </cell>
          <cell r="AA56">
            <v>42625</v>
          </cell>
          <cell r="AB56">
            <v>42633</v>
          </cell>
        </row>
        <row r="57">
          <cell r="B57">
            <v>6110000022416</v>
          </cell>
          <cell r="C57" t="str">
            <v>¿Cuál es el mayor problema que ha enfrentado el Banco de México y de qué manera lo afrontaron y solucionaron?</v>
          </cell>
          <cell r="D57" t="str">
            <v>ISIS HERNANDEZ</v>
          </cell>
          <cell r="E57" t="str">
            <v>TransparenciaBM@outlook.com</v>
          </cell>
          <cell r="F57" t="str">
            <v>Banco de México</v>
          </cell>
          <cell r="H57" t="str">
            <v>No especificado</v>
          </cell>
          <cell r="I57" t="str">
            <v>No especificado</v>
          </cell>
          <cell r="J57" t="str">
            <v>No especificado</v>
          </cell>
          <cell r="K57" t="str">
            <v>No especificado</v>
          </cell>
          <cell r="L57" t="str">
            <v>No especificado</v>
          </cell>
          <cell r="M57" t="str">
            <v>México</v>
          </cell>
          <cell r="N57" t="str">
            <v>Correo electrónico: isisroxanahc@gmail.com</v>
          </cell>
          <cell r="O57" t="str">
            <v>Correo electrónico</v>
          </cell>
          <cell r="P57">
            <v>42625</v>
          </cell>
          <cell r="Q57">
            <v>42654</v>
          </cell>
          <cell r="S57" t="str">
            <v>Información pública</v>
          </cell>
          <cell r="T57" t="str">
            <v>Acceso a la información</v>
          </cell>
          <cell r="V57" t="str">
            <v>Se anexa respuesta</v>
          </cell>
          <cell r="W57">
            <v>60</v>
          </cell>
          <cell r="X57" t="str">
            <v>NO</v>
          </cell>
          <cell r="Y57" t="str">
            <v>Muñoz Nando Rubén</v>
          </cell>
          <cell r="Z57" t="str">
            <v>Concluido</v>
          </cell>
          <cell r="AA57">
            <v>42625</v>
          </cell>
          <cell r="AB57">
            <v>42628</v>
          </cell>
        </row>
        <row r="58">
          <cell r="B58">
            <v>6120000001216</v>
          </cell>
          <cell r="C58" t="str">
            <v>Se solicita entregar en formato electrónico, copia de los contratos (incluyendo sus anexos técnicos) que haya celebrado la dependencia del 2013 a la fecha, cuyo objeto se encuentre relacionado con las tecnologías de la información (por ejemplo cómputo, impresión, energía, fotocopiado, centros de datos, digitalización, telecomunicaciones, red de datos, etc).</v>
          </cell>
          <cell r="D58" t="str">
            <v>MARCO FLORES</v>
          </cell>
          <cell r="E58" t="str">
            <v>TransparenciaBM@outlook.com</v>
          </cell>
          <cell r="F58" t="str">
            <v>Fondo Mexicano del Petróleo</v>
          </cell>
          <cell r="H58" t="str">
            <v>DURAZNO</v>
          </cell>
          <cell r="I58" t="str">
            <v>Arcos del Sur</v>
          </cell>
          <cell r="J58" t="str">
            <v>XOCHIMILCO</v>
          </cell>
          <cell r="K58" t="str">
            <v>Distrito Federal</v>
          </cell>
          <cell r="L58">
            <v>16010</v>
          </cell>
          <cell r="M58" t="str">
            <v>México</v>
          </cell>
          <cell r="N58" t="str">
            <v>Correo electrónico: solicitudesgob.ifai@gmail.com</v>
          </cell>
          <cell r="O58" t="str">
            <v>Correo electrónico</v>
          </cell>
          <cell r="P58">
            <v>42625</v>
          </cell>
          <cell r="Q58">
            <v>42654</v>
          </cell>
          <cell r="S58" t="str">
            <v>Información pública</v>
          </cell>
          <cell r="T58" t="str">
            <v>Fiduciario</v>
          </cell>
          <cell r="V58" t="str">
            <v>Se adjunta respuesta a su solicitud 6120000001216</v>
          </cell>
          <cell r="W58">
            <v>60</v>
          </cell>
          <cell r="X58" t="str">
            <v>NO</v>
          </cell>
          <cell r="Y58" t="str">
            <v>Ríos Peraza Gladys Adriana</v>
          </cell>
          <cell r="Z58" t="str">
            <v>Concluido</v>
          </cell>
          <cell r="AA58">
            <v>42625</v>
          </cell>
          <cell r="AB58">
            <v>42643</v>
          </cell>
        </row>
        <row r="59">
          <cell r="B59" t="str">
            <v>LT-CE-17286</v>
          </cell>
          <cell r="C59" t="str">
            <v>Solicito que me informen sobre las calificaciones finales y/o puntajes que obtuvieron cada uno de los comisionados del Instituto Federal de Telecomunicaciones y de la Comisión Federal de Competencia Económica, en el examen de selección que se les aplicó para ser electos en sus cargos.
Los funcionarios cuyas calificaciones solicito son
Del IFT
Gabriel Oswaldo Contreras Saldívar
Ernesto Estrada González
Adriana Sofía Labardini Inzunza
María Elena Estavillo Flores
Mario Germán Fromow Rangel
Adolfo Cuevas Teja
Luis Fernando Borjón Figueroa
De la Cofece
Alejandro Ildefonso Castañeda Sabido
Benjamín Contreras Astiazarán
Eduardo Martínez Chombo
Jesús Ignacio Navarro Zermeño
Martín Moguel Gloria
Alejandra Palacios Prieto</v>
          </cell>
          <cell r="D59" t="str">
            <v>Adrián Arias</v>
          </cell>
          <cell r="E59" t="str">
            <v>adrianfinanciero@gmail.com</v>
          </cell>
          <cell r="F59" t="str">
            <v>Comité de Evaluación</v>
          </cell>
          <cell r="M59" t="str">
            <v>México</v>
          </cell>
          <cell r="O59" t="str">
            <v>Correo electrónico</v>
          </cell>
          <cell r="P59">
            <v>42625</v>
          </cell>
          <cell r="Q59">
            <v>42654</v>
          </cell>
          <cell r="S59" t="str">
            <v>Información confidencial</v>
          </cell>
          <cell r="T59" t="str">
            <v>Acceso a la información</v>
          </cell>
          <cell r="V59" t="str">
            <v>La respuesta a su solicitud LT-CE-17286 la encontrará en el archivo adjunto.</v>
          </cell>
          <cell r="W59">
            <v>450</v>
          </cell>
          <cell r="X59" t="str">
            <v>NO</v>
          </cell>
          <cell r="Y59" t="str">
            <v>Casillas Trejo Elizabeth</v>
          </cell>
          <cell r="Z59" t="str">
            <v>Concluido</v>
          </cell>
          <cell r="AA59">
            <v>42625</v>
          </cell>
          <cell r="AB59">
            <v>42655</v>
          </cell>
        </row>
        <row r="60">
          <cell r="B60">
            <v>6110000022516</v>
          </cell>
          <cell r="C60" t="str">
            <v xml:space="preserve">Procedimiento para la cancelación de cuentas de nómina y/o de ahorro
</v>
          </cell>
          <cell r="D60" t="str">
            <v>GPE JORGE GARCIA HERNANDEZ</v>
          </cell>
          <cell r="E60" t="str">
            <v>TransparenciaBM@outlook.com</v>
          </cell>
          <cell r="F60" t="str">
            <v>Banco de México</v>
          </cell>
          <cell r="H60" t="str">
            <v>XXXXXXXXXXXX</v>
          </cell>
          <cell r="I60" t="str">
            <v>Barrio Calyequita</v>
          </cell>
          <cell r="J60" t="str">
            <v>XOCHIMILCO</v>
          </cell>
          <cell r="K60" t="str">
            <v>Distrito Federal</v>
          </cell>
          <cell r="L60">
            <v>16750</v>
          </cell>
          <cell r="M60" t="str">
            <v>México</v>
          </cell>
          <cell r="N60" t="str">
            <v xml:space="preserve">Correo electrónico: gpejorge@yahoo.com.mx 
-----------------------
Procedimiento para la cancelación de cuentas de nómina y/o de ahorro en las intituciones bancarias.
</v>
          </cell>
          <cell r="O60" t="str">
            <v>Correo electrónico</v>
          </cell>
          <cell r="P60">
            <v>42626</v>
          </cell>
          <cell r="Q60">
            <v>42655</v>
          </cell>
          <cell r="S60" t="str">
            <v>Información pública</v>
          </cell>
          <cell r="T60" t="str">
            <v>Control de legalidad</v>
          </cell>
          <cell r="V60" t="str">
            <v>Se anexa respuesta</v>
          </cell>
          <cell r="W60">
            <v>60</v>
          </cell>
          <cell r="X60" t="str">
            <v>NO</v>
          </cell>
          <cell r="Y60" t="str">
            <v>Muñoz Nando Rubén</v>
          </cell>
          <cell r="Z60" t="str">
            <v>Concluido</v>
          </cell>
          <cell r="AA60">
            <v>42626</v>
          </cell>
          <cell r="AB60">
            <v>42634</v>
          </cell>
        </row>
        <row r="61">
          <cell r="B61">
            <v>6110000022616</v>
          </cell>
          <cell r="C61" t="str">
            <v xml:space="preserve">cuales son las estadisticas de cresimiento de la economia en el pais?
</v>
          </cell>
          <cell r="D61" t="str">
            <v>MARTHA SANCHEZ DIAZ</v>
          </cell>
          <cell r="E61" t="str">
            <v>TransparenciaBM@outlook.com</v>
          </cell>
          <cell r="F61" t="str">
            <v>Banco de México</v>
          </cell>
          <cell r="H61" t="str">
            <v>EDUARDO LA BASTIDA</v>
          </cell>
          <cell r="I61" t="str">
            <v>Villa de Guadalupe</v>
          </cell>
          <cell r="J61" t="str">
            <v>CONCORDIA</v>
          </cell>
          <cell r="K61" t="str">
            <v>Sinaloa</v>
          </cell>
          <cell r="L61">
            <v>82600</v>
          </cell>
          <cell r="M61" t="str">
            <v>México</v>
          </cell>
          <cell r="N61" t="str">
            <v xml:space="preserve">Correo electrónico: leyvadannia11@gmail.com </v>
          </cell>
          <cell r="O61" t="str">
            <v>Correo electrónico</v>
          </cell>
          <cell r="P61">
            <v>42626</v>
          </cell>
          <cell r="Q61">
            <v>42655</v>
          </cell>
          <cell r="S61" t="str">
            <v>Información pública</v>
          </cell>
          <cell r="T61" t="str">
            <v>Determinación del ingreso</v>
          </cell>
          <cell r="V61" t="str">
            <v>Se anexa respuesta</v>
          </cell>
          <cell r="W61">
            <v>60</v>
          </cell>
          <cell r="X61" t="str">
            <v>NO</v>
          </cell>
          <cell r="Y61" t="str">
            <v>Muñoz Nando Rubén</v>
          </cell>
          <cell r="Z61" t="str">
            <v>Concluido</v>
          </cell>
          <cell r="AA61">
            <v>42626</v>
          </cell>
          <cell r="AB61">
            <v>42633</v>
          </cell>
        </row>
        <row r="62">
          <cell r="B62" t="str">
            <v>CTC-BM-17287</v>
          </cell>
          <cell r="C62" t="str">
            <v>Referente a la tasa libor a 3 meses que publican de manera mensual en la página oficial de Banxico, es una tasa anual o mensual?</v>
          </cell>
          <cell r="D62" t="str">
            <v>YARA KARLA LAGOS RUBALCABA</v>
          </cell>
          <cell r="E62" t="str">
            <v>yara.lagos@coindu.com</v>
          </cell>
          <cell r="F62" t="str">
            <v>Banco de México</v>
          </cell>
          <cell r="M62" t="str">
            <v>México</v>
          </cell>
          <cell r="O62" t="str">
            <v>Entrega por el Sistema de Solicitudes de Acceso a la Información</v>
          </cell>
          <cell r="P62">
            <v>42626</v>
          </cell>
          <cell r="Q62">
            <v>42655</v>
          </cell>
          <cell r="S62" t="str">
            <v>Información pública</v>
          </cell>
          <cell r="T62" t="str">
            <v>Actividad económica</v>
          </cell>
          <cell r="V62" t="str">
            <v>La respuesta a su consulta CTC-BM-17287 la encontrará en el archivo adjunto.</v>
          </cell>
          <cell r="W62">
            <v>35</v>
          </cell>
          <cell r="X62" t="str">
            <v>NO</v>
          </cell>
          <cell r="Y62" t="str">
            <v>Casillas Trejo Elizabeth</v>
          </cell>
          <cell r="Z62" t="str">
            <v>Concluido</v>
          </cell>
          <cell r="AA62">
            <v>42626</v>
          </cell>
          <cell r="AB62">
            <v>42635</v>
          </cell>
        </row>
        <row r="63">
          <cell r="B63" t="str">
            <v>CTC-BM-17288</v>
          </cell>
          <cell r="C63" t="str">
            <v>buen dia el motivo de la presente es para solicitar su apoyo referente a que el dia de hoy acudi a la sucursal de bancomer ubicada en paraiso tabasco y me dijeron que la cuenta basica que maneja no me la podrian aperturar derivado a que el banco a cancelado las aperturas de esas cuentas. quisiera saber si este tipos de cuentas ya no seran aparturadas. Gracias Saludos.</v>
          </cell>
          <cell r="D63" t="str">
            <v>Erick Daniel Cruz Velazco</v>
          </cell>
          <cell r="E63" t="str">
            <v>erickdanielcruzvelazco@hotmail.com</v>
          </cell>
          <cell r="F63" t="str">
            <v>Banco de México</v>
          </cell>
          <cell r="O63" t="str">
            <v>Entrega por el Sistema de Solicitudes de Acceso a la Información</v>
          </cell>
          <cell r="P63">
            <v>42626</v>
          </cell>
          <cell r="Q63">
            <v>42655</v>
          </cell>
          <cell r="S63" t="str">
            <v>Información no competencia del BM</v>
          </cell>
          <cell r="T63" t="str">
            <v>Acceso a la información</v>
          </cell>
          <cell r="V63" t="str">
            <v>Se anexa respuesta</v>
          </cell>
          <cell r="W63">
            <v>60</v>
          </cell>
          <cell r="X63" t="str">
            <v>NO</v>
          </cell>
          <cell r="Y63" t="str">
            <v>Muñoz Nando Rubén</v>
          </cell>
          <cell r="Z63" t="str">
            <v>Concluido</v>
          </cell>
          <cell r="AA63">
            <v>42626</v>
          </cell>
          <cell r="AB63">
            <v>42632</v>
          </cell>
        </row>
        <row r="64">
          <cell r="B64" t="str">
            <v>CTC-BM-17289</v>
          </cell>
          <cell r="C64" t="str">
            <v>I work for an investment office in London. The family owners have mexican bonds issued in 1908 (30m usd) from Banco Centrale de Mexico. We would like specifically to verify the bond and what collateral it was issued under- Can this issuer related information (ie was this bond underpinned by gold held on behalf of the central bank?) be gathered? Is there still any value at all in the bond itself or link to underlying collateral? Please do advise as soon as you can with full details. The 
 accion number of this bond from 1908 is 211306.It has been verified independently as an authentic historical bond. With kind regards</v>
          </cell>
          <cell r="D64" t="str">
            <v>STEFAN BOEKE</v>
          </cell>
          <cell r="E64" t="str">
            <v>stefanboeke@hotmail.com</v>
          </cell>
          <cell r="F64" t="str">
            <v>Banco de México</v>
          </cell>
          <cell r="O64" t="str">
            <v>Entrega por el Sistema de Solicitudes de Acceso a la Información</v>
          </cell>
          <cell r="P64">
            <v>42626</v>
          </cell>
          <cell r="Q64">
            <v>42655</v>
          </cell>
          <cell r="S64" t="str">
            <v>Información pública</v>
          </cell>
          <cell r="T64" t="str">
            <v>Control de legalidad</v>
          </cell>
          <cell r="V64" t="str">
            <v>Se anexa respuesta</v>
          </cell>
          <cell r="W64">
            <v>60</v>
          </cell>
          <cell r="X64" t="str">
            <v>NO</v>
          </cell>
          <cell r="Y64" t="str">
            <v>Muñoz Nando Rubén</v>
          </cell>
          <cell r="Z64" t="str">
            <v>Concluido</v>
          </cell>
          <cell r="AA64">
            <v>42626</v>
          </cell>
          <cell r="AB64">
            <v>42632</v>
          </cell>
        </row>
        <row r="65">
          <cell r="B65" t="str">
            <v>CTC-BM-17293</v>
          </cell>
          <cell r="C65" t="str">
            <v>Solicitud de documento certificado del FIX, del tiempo de cambio peso - dolar, de fecha 7 septiembre de 2016, ya que necesito tal documento para ofrecerlo como medio de prueba en juicio.
También solicito costo, forma de pago, tiempo de entrega y dirección para recoger dicho documento</v>
          </cell>
          <cell r="D65" t="str">
            <v>Armando Alatriste Cortes</v>
          </cell>
          <cell r="E65" t="str">
            <v>alatrislex.solutiones@gmail.com</v>
          </cell>
          <cell r="F65" t="str">
            <v>Banco de México</v>
          </cell>
          <cell r="O65" t="str">
            <v>Entrega por el Sistema de Solicitudes de Acceso a la Información</v>
          </cell>
          <cell r="P65">
            <v>42626</v>
          </cell>
          <cell r="Q65">
            <v>42655</v>
          </cell>
          <cell r="S65" t="str">
            <v>Información pública</v>
          </cell>
          <cell r="T65" t="str">
            <v>Política cambiaria</v>
          </cell>
          <cell r="V65" t="str">
            <v>La respuesta a su consulta CTC-BM-17293 la encontrará en el archivo adjunto.</v>
          </cell>
          <cell r="W65">
            <v>80</v>
          </cell>
          <cell r="X65" t="str">
            <v>NO</v>
          </cell>
          <cell r="Y65" t="str">
            <v>Casillas Trejo Elizabeth</v>
          </cell>
          <cell r="Z65" t="str">
            <v>Concluido</v>
          </cell>
          <cell r="AA65">
            <v>42626</v>
          </cell>
          <cell r="AB65">
            <v>42635</v>
          </cell>
        </row>
        <row r="66">
          <cell r="B66" t="str">
            <v>CTC-BM-17296</v>
          </cell>
          <cell r="C66" t="str">
            <v>Necesito un documento certificado el Banco de México, en el cual conste el tipo de cambio del peso mexicano,frente al dolar estadounidense del 7 septiembre de 2016.
Así mismo. necesito saber el costo, forma de pago, tiempo de espera, lugar de recepción del documento.
Muchas gracias y quedo en espera de su amable respuesta.</v>
          </cell>
          <cell r="D66" t="str">
            <v>Armando Alatriste Cortes</v>
          </cell>
          <cell r="E66" t="str">
            <v>alatrislex.solutiones@gmail.com</v>
          </cell>
          <cell r="F66" t="str">
            <v>Banco de México</v>
          </cell>
          <cell r="O66" t="str">
            <v>Entrega por el Sistema de Solicitudes de Acceso a la Información</v>
          </cell>
          <cell r="P66">
            <v>42626</v>
          </cell>
          <cell r="Q66">
            <v>42655</v>
          </cell>
          <cell r="S66" t="str">
            <v>Información pública</v>
          </cell>
          <cell r="T66" t="str">
            <v>Política cambiaria</v>
          </cell>
          <cell r="V66" t="str">
            <v>La respuesta a su consulta CTC-BM-17296 la encontrará en el archivo adjunto.</v>
          </cell>
          <cell r="W66">
            <v>90</v>
          </cell>
          <cell r="X66" t="str">
            <v>NO</v>
          </cell>
          <cell r="Y66" t="str">
            <v>Casillas Trejo Elizabeth</v>
          </cell>
          <cell r="Z66" t="str">
            <v>Concluido</v>
          </cell>
          <cell r="AA66">
            <v>42626</v>
          </cell>
          <cell r="AB66">
            <v>42635</v>
          </cell>
        </row>
        <row r="67">
          <cell r="B67">
            <v>6110000022716</v>
          </cell>
          <cell r="C67" t="str">
            <v xml:space="preserve">¿Qué empresa ganó la licitación de leasing de automóviles para altos funcionarios de esta dependencia? ¿En qué fecha? ¿En qué estado se emplacaron los automóviles?
</v>
          </cell>
          <cell r="D67" t="str">
            <v>ALEJANDRA GUTIÉRREZ</v>
          </cell>
          <cell r="E67" t="str">
            <v>TransparenciaBM@outlook.com</v>
          </cell>
          <cell r="F67" t="str">
            <v>Banco de México</v>
          </cell>
          <cell r="H67" t="str">
            <v>CERRADA DE BATAN</v>
          </cell>
          <cell r="I67" t="str">
            <v>Lomas de San ángel Inn</v>
          </cell>
          <cell r="J67" t="str">
            <v>ALVARO OBREGON</v>
          </cell>
          <cell r="K67" t="str">
            <v>Distrito Federal</v>
          </cell>
          <cell r="L67">
            <v>1790</v>
          </cell>
          <cell r="M67" t="str">
            <v>México</v>
          </cell>
          <cell r="N67" t="str">
            <v xml:space="preserve">Correo electrónico: alegj93@outlook.com </v>
          </cell>
          <cell r="O67" t="str">
            <v>Correo electrónico</v>
          </cell>
          <cell r="P67">
            <v>42626</v>
          </cell>
          <cell r="Q67">
            <v>42655</v>
          </cell>
          <cell r="S67" t="str">
            <v>Información pública</v>
          </cell>
          <cell r="T67" t="str">
            <v>Adquisiciones</v>
          </cell>
          <cell r="V67" t="str">
            <v>La respuesta a su solicitud 6110000022716 se encuentra en el archivo adjunto.</v>
          </cell>
          <cell r="W67">
            <v>40</v>
          </cell>
          <cell r="X67" t="str">
            <v>NO</v>
          </cell>
          <cell r="Y67" t="str">
            <v>Ríos Peraza Gladys Adriana</v>
          </cell>
          <cell r="Z67" t="str">
            <v>Concluido</v>
          </cell>
          <cell r="AA67">
            <v>42626</v>
          </cell>
          <cell r="AB67">
            <v>42636</v>
          </cell>
        </row>
        <row r="68">
          <cell r="B68">
            <v>6110000022816</v>
          </cell>
          <cell r="C68" t="str">
            <v xml:space="preserve">que requisitos necesito para entrar a trabajar al banco de méxico
</v>
          </cell>
          <cell r="D68" t="str">
            <v>MONICA SOLIS</v>
          </cell>
          <cell r="E68" t="str">
            <v>TransparenciaBM @outlook.com</v>
          </cell>
          <cell r="F68" t="str">
            <v>Banco de México</v>
          </cell>
          <cell r="H68" t="str">
            <v>MÉXICO 68</v>
          </cell>
          <cell r="I68" t="str">
            <v>Bosque de Chapultepec I Sección</v>
          </cell>
          <cell r="J68" t="str">
            <v>MIGUEL HIDALGO</v>
          </cell>
          <cell r="K68" t="str">
            <v>Distrito Federal</v>
          </cell>
          <cell r="L68">
            <v>11580</v>
          </cell>
          <cell r="M68" t="str">
            <v>México</v>
          </cell>
          <cell r="N68" t="str">
            <v xml:space="preserve">Correo electrónico: Sin correo electrónico
-----
Información Adicional:  Banco de México
</v>
          </cell>
          <cell r="O68" t="str">
            <v>Correo electrónico</v>
          </cell>
          <cell r="P68">
            <v>42626</v>
          </cell>
          <cell r="Q68">
            <v>42655</v>
          </cell>
          <cell r="S68" t="str">
            <v>Información pública</v>
          </cell>
          <cell r="T68" t="str">
            <v>Reclutamiento y selección</v>
          </cell>
          <cell r="V68" t="str">
            <v>La respuesta a su solicitud 6110000022816 la encontrará en el archivo adjunto.</v>
          </cell>
          <cell r="W68">
            <v>35</v>
          </cell>
          <cell r="X68" t="str">
            <v>NO</v>
          </cell>
          <cell r="Y68" t="str">
            <v>Casillas Trejo Elizabeth</v>
          </cell>
          <cell r="Z68" t="str">
            <v>Concluido</v>
          </cell>
          <cell r="AA68">
            <v>42626</v>
          </cell>
          <cell r="AB68">
            <v>42639</v>
          </cell>
        </row>
        <row r="69">
          <cell r="B69" t="str">
            <v>CTC-BM-17297</v>
          </cell>
          <cell r="C69" t="str">
            <v>Quisiera saber si los billetes de 1000 de 1978 aún son válidos de antemano gracias.</v>
          </cell>
          <cell r="D69" t="str">
            <v>Carlos Torres</v>
          </cell>
          <cell r="E69" t="str">
            <v>Carlos_ml14@outlook.com</v>
          </cell>
          <cell r="F69" t="str">
            <v>Banco de México</v>
          </cell>
          <cell r="O69" t="str">
            <v>Entrega por el Sistema de Solicitudes de Acceso a la Información</v>
          </cell>
          <cell r="P69">
            <v>42626</v>
          </cell>
          <cell r="Q69">
            <v>42655</v>
          </cell>
          <cell r="S69" t="str">
            <v>Información pública</v>
          </cell>
          <cell r="T69" t="str">
            <v>Billetes</v>
          </cell>
          <cell r="V69" t="str">
            <v>Se anexa respuesta</v>
          </cell>
          <cell r="W69">
            <v>60</v>
          </cell>
          <cell r="X69" t="str">
            <v>NO</v>
          </cell>
          <cell r="Y69" t="str">
            <v>Muñoz Nando Rubén</v>
          </cell>
          <cell r="Z69" t="str">
            <v>Concluido</v>
          </cell>
          <cell r="AA69">
            <v>42626</v>
          </cell>
          <cell r="AB69">
            <v>42633</v>
          </cell>
        </row>
        <row r="70">
          <cell r="B70">
            <v>6120000001316</v>
          </cell>
          <cell r="C70" t="str">
            <v xml:space="preserve">DOCUMENTO QUE CONSIGNE LOS RECURSOS PÚBLICOS, SALARIOS Y VIÁTICOS SI ES EL CASO,  RECIBIDOS COMO CONSEJEROS DESDE EL INICIO DE SU NOMINACIÓN A LA FECHA DE LA SOLICITUD.  COPIA DE LA DECLARACIÓN DE EVOLUCIÓN PATRIMONIAL, DE INTERÉS Y EN SU CASO FISCAL, SI DEBIERON ENTREGARLA. DOCUMENTO QUE PREVEA QUE DEBEN CUIDAR EN TÉRMINOS DEL CONFLICTO DE INTERES
</v>
          </cell>
          <cell r="D70" t="str">
            <v>CIUDADANO TRANSPARENTE</v>
          </cell>
          <cell r="E70" t="str">
            <v>TransparenciaBM@outlook.com</v>
          </cell>
          <cell r="F70" t="str">
            <v>Fondo Mexicano del Petróleo</v>
          </cell>
          <cell r="H70" t="str">
            <v>PACHUCA</v>
          </cell>
          <cell r="I70" t="str">
            <v>Hipódromo</v>
          </cell>
          <cell r="J70" t="str">
            <v>CUAUHTEMOC</v>
          </cell>
          <cell r="K70" t="str">
            <v>Distrito Federal</v>
          </cell>
          <cell r="L70">
            <v>6100</v>
          </cell>
          <cell r="M70" t="str">
            <v>México</v>
          </cell>
          <cell r="N70" t="str">
            <v>Correo electrónico: Sin correo electroónico</v>
          </cell>
          <cell r="O70" t="str">
            <v>Correo electrónico</v>
          </cell>
          <cell r="P70">
            <v>42626</v>
          </cell>
          <cell r="Q70">
            <v>42655</v>
          </cell>
          <cell r="S70" t="str">
            <v>Información pública</v>
          </cell>
          <cell r="T70" t="str">
            <v>Fiduciario</v>
          </cell>
          <cell r="V70" t="str">
            <v>Se anexa respuesta</v>
          </cell>
          <cell r="W70">
            <v>60</v>
          </cell>
          <cell r="X70" t="str">
            <v>NO</v>
          </cell>
          <cell r="Y70" t="str">
            <v>Muñoz Nando Rubén</v>
          </cell>
          <cell r="Z70" t="str">
            <v>Concluido</v>
          </cell>
          <cell r="AA70">
            <v>42626</v>
          </cell>
          <cell r="AB70">
            <v>42636</v>
          </cell>
        </row>
        <row r="71">
          <cell r="B71">
            <v>6110000022916</v>
          </cell>
          <cell r="C71" t="str">
            <v>¿Cuanto dinero genera el banco al año?</v>
          </cell>
          <cell r="D71" t="str">
            <v>MONICA HERNANDEZ GARCIA</v>
          </cell>
          <cell r="E71" t="str">
            <v>TransparenciaBM@outlook.com</v>
          </cell>
          <cell r="F71" t="str">
            <v>Banco de México</v>
          </cell>
          <cell r="H71" t="str">
            <v>LEONOR PUNTADO</v>
          </cell>
          <cell r="I71" t="str">
            <v>Jardines Del Bosque</v>
          </cell>
          <cell r="J71" t="str">
            <v>GUADALAJARA</v>
          </cell>
          <cell r="K71" t="str">
            <v>Jalisco</v>
          </cell>
          <cell r="L71">
            <v>44520</v>
          </cell>
          <cell r="M71" t="str">
            <v>México</v>
          </cell>
          <cell r="N71" t="str">
            <v>Correo electrónico: chivita_dh8@hotmail.com</v>
          </cell>
          <cell r="O71" t="str">
            <v>Correo electrónico</v>
          </cell>
          <cell r="P71">
            <v>42627</v>
          </cell>
          <cell r="Q71">
            <v>42656</v>
          </cell>
          <cell r="S71" t="str">
            <v>Información pública</v>
          </cell>
          <cell r="T71" t="str">
            <v>Billetes</v>
          </cell>
          <cell r="V71" t="str">
            <v>La respuesta a su solicitud 6110000022916 se encuentra en el archivo adjunto.</v>
          </cell>
          <cell r="W71">
            <v>40</v>
          </cell>
          <cell r="X71" t="str">
            <v>NO</v>
          </cell>
          <cell r="Y71" t="str">
            <v>Ríos Peraza Gladys Adriana</v>
          </cell>
          <cell r="Z71" t="str">
            <v>Concluido</v>
          </cell>
          <cell r="AA71">
            <v>42627</v>
          </cell>
          <cell r="AB71">
            <v>42636</v>
          </cell>
        </row>
        <row r="72">
          <cell r="B72">
            <v>6110000023016</v>
          </cell>
          <cell r="C72" t="str">
            <v>en base a lo que ocurre en la actualidad, cual es la causa de que el dolar este tan elevado  y como nos afecta economicamente a los mexicanos?</v>
          </cell>
          <cell r="D72" t="str">
            <v>STEPHANIE RAMIREZ</v>
          </cell>
          <cell r="E72" t="str">
            <v>TransparenciaBM@outlook.com</v>
          </cell>
          <cell r="F72" t="str">
            <v>Banco de México</v>
          </cell>
          <cell r="H72" t="str">
            <v>SAN MARCOS</v>
          </cell>
          <cell r="I72" t="str">
            <v>Villa Florida</v>
          </cell>
          <cell r="J72" t="str">
            <v>MAZATLAN</v>
          </cell>
          <cell r="K72" t="str">
            <v>Sinaloa</v>
          </cell>
          <cell r="L72">
            <v>82139</v>
          </cell>
          <cell r="M72" t="str">
            <v>México</v>
          </cell>
          <cell r="N72" t="str">
            <v>Correo electrónico: stefyramirez96@gmail.com</v>
          </cell>
          <cell r="O72" t="str">
            <v>Correo electrónico</v>
          </cell>
          <cell r="P72">
            <v>42627</v>
          </cell>
          <cell r="Q72">
            <v>42656</v>
          </cell>
          <cell r="S72" t="str">
            <v>Información pública</v>
          </cell>
          <cell r="T72" t="str">
            <v>Política cambiaria</v>
          </cell>
          <cell r="V72" t="str">
            <v>La respuesta a su solicitud 6110000023016 la encontrará en el archivo adjunto.</v>
          </cell>
          <cell r="W72">
            <v>60</v>
          </cell>
          <cell r="X72" t="str">
            <v>NO</v>
          </cell>
          <cell r="Y72" t="str">
            <v>Casillas Trejo Elizabeth</v>
          </cell>
          <cell r="Z72" t="str">
            <v>Concluido</v>
          </cell>
          <cell r="AA72">
            <v>42627</v>
          </cell>
          <cell r="AB72">
            <v>42639</v>
          </cell>
        </row>
        <row r="73">
          <cell r="B73">
            <v>6110000023116</v>
          </cell>
          <cell r="C73" t="str">
            <v>¿a cuánto asciende la deuda aproximada de todos los mexicanos en el buró de credito nacional?</v>
          </cell>
          <cell r="D73" t="str">
            <v>JOEL XXXX</v>
          </cell>
          <cell r="E73" t="str">
            <v>TransparenciaBM@outlook.com</v>
          </cell>
          <cell r="F73" t="str">
            <v>Banco de México</v>
          </cell>
          <cell r="H73" t="str">
            <v>JUAREZ</v>
          </cell>
          <cell r="I73" t="str">
            <v>Villa Unión Centro</v>
          </cell>
          <cell r="J73" t="str">
            <v>MAZATLAN</v>
          </cell>
          <cell r="K73" t="str">
            <v>Sinaloa</v>
          </cell>
          <cell r="L73">
            <v>82210</v>
          </cell>
          <cell r="M73" t="str">
            <v>México</v>
          </cell>
          <cell r="N73" t="str">
            <v>Correo electrónico: Sin dato</v>
          </cell>
          <cell r="O73" t="str">
            <v>Correo electrónico</v>
          </cell>
          <cell r="P73">
            <v>42627</v>
          </cell>
          <cell r="Q73">
            <v>42656</v>
          </cell>
          <cell r="S73" t="str">
            <v>Información no competencia del BM</v>
          </cell>
          <cell r="T73" t="str">
            <v>Acceso a la información</v>
          </cell>
          <cell r="V73" t="str">
            <v>Se anexa respuesta</v>
          </cell>
          <cell r="W73">
            <v>60</v>
          </cell>
          <cell r="X73" t="str">
            <v>NO</v>
          </cell>
          <cell r="Y73" t="str">
            <v>Muñoz Nando Rubén</v>
          </cell>
          <cell r="Z73" t="str">
            <v>Concluido</v>
          </cell>
          <cell r="AA73">
            <v>42627</v>
          </cell>
          <cell r="AB73">
            <v>42633</v>
          </cell>
        </row>
        <row r="74">
          <cell r="B74" t="str">
            <v>CTC-BM-17299</v>
          </cell>
          <cell r="C74" t="str">
            <v>El 31 de Agosto hice una transferencia de mi cuenta de Bancomer a Banorte 
Nunca me llego, desde esa fecha he hablado con los dos bancos..Bancomer me dice que si se fue y Banorte me dice que nunca la recibió y me mandaron con ustedes
Fecha de la operación:  
31 DE AGOSTO DE 2016 
Hora de la operación:  
10:56:08 hrs. 
Folio:  
0080469004
Referencia
0000077420072
0310816MEXICOT17
con quien me puedo comunicar para que me digan en donde esta mi dinero?</v>
          </cell>
          <cell r="D74" t="str">
            <v>Elsa Rosa Caballero Lankenau</v>
          </cell>
          <cell r="E74" t="str">
            <v>elsac_l@hotmail.com</v>
          </cell>
          <cell r="F74" t="str">
            <v>Banco de México</v>
          </cell>
          <cell r="M74" t="str">
            <v>México</v>
          </cell>
          <cell r="O74" t="str">
            <v>Entrega por el Sistema de Solicitudes de Acceso a la Información</v>
          </cell>
          <cell r="P74">
            <v>42627</v>
          </cell>
          <cell r="Q74">
            <v>42656</v>
          </cell>
          <cell r="S74" t="str">
            <v>Información pública</v>
          </cell>
          <cell r="T74" t="str">
            <v>Sistemas electrónicos de pago</v>
          </cell>
          <cell r="V74" t="str">
            <v>La respuesta a su solicitud CTC-BM-17299 se encuentra en el archivo adjunto.</v>
          </cell>
          <cell r="W74">
            <v>40</v>
          </cell>
          <cell r="X74" t="str">
            <v>NO</v>
          </cell>
          <cell r="Y74" t="str">
            <v>Ríos Peraza Gladys Adriana</v>
          </cell>
          <cell r="Z74" t="str">
            <v>Concluido</v>
          </cell>
          <cell r="AA74">
            <v>42627</v>
          </cell>
          <cell r="AB74">
            <v>42636</v>
          </cell>
        </row>
        <row r="75">
          <cell r="B75" t="str">
            <v>LT-BM-17301</v>
          </cell>
          <cell r="C75" t="str">
            <v>Solicito por este medio, se me haga llegar a mi cuenta de correo electrónico el, Manual de Operación del SPID, o en su caso se me indique la liga en la que puedo acceder a el.</v>
          </cell>
          <cell r="D75" t="str">
            <v>JORGE AGUILAR</v>
          </cell>
          <cell r="E75" t="str">
            <v>orbe60@hotmail.com</v>
          </cell>
          <cell r="F75" t="str">
            <v>Banco de México</v>
          </cell>
          <cell r="M75" t="str">
            <v>México</v>
          </cell>
          <cell r="N75" t="str">
            <v>SPID = Sistema de Pagos Interbancarios en Dólares</v>
          </cell>
          <cell r="O75" t="str">
            <v>Correo electrónico</v>
          </cell>
          <cell r="P75">
            <v>42627</v>
          </cell>
          <cell r="Q75">
            <v>42656</v>
          </cell>
          <cell r="S75" t="str">
            <v>Información pública</v>
          </cell>
          <cell r="T75" t="str">
            <v>Sistemas electrónicos de pago</v>
          </cell>
          <cell r="V75" t="str">
            <v>La respuesta a su solicitud LT-BM-17301 la encontrará en el archivo adjunto.</v>
          </cell>
          <cell r="W75">
            <v>45</v>
          </cell>
          <cell r="X75" t="str">
            <v>NO</v>
          </cell>
          <cell r="Y75" t="str">
            <v>Casillas Trejo Elizabeth</v>
          </cell>
          <cell r="Z75" t="str">
            <v>Concluido</v>
          </cell>
          <cell r="AA75">
            <v>42627</v>
          </cell>
          <cell r="AB75">
            <v>42634</v>
          </cell>
        </row>
        <row r="76">
          <cell r="B76" t="str">
            <v>CTC-BM-17305</v>
          </cell>
          <cell r="C76" t="str">
            <v>BUENAS TARDES:
EL DIA 12 DEL PRESENTE, LEI UNA NOTICIA DE QUE LAS RESERVAS DEL BANCO DE MEXICO, BAJARON 35 MDD Y QUE LA BAJA FUE FUNDAMENTALMENTE POR EL CAMBIO EN LA VALUACION DE LOS ACTIVOS INTERNACIONALES.
MI CONSULTA ES QUIEN, COMO Y CON QUE FUNDAMENTO SE REALIZA LA VALUACION Y LOS CAMBIOS DE LOS ACTIVOS INTERNACIONALES ??
Y DONDE PUEDO ENCONTRAR MAS INFORMACION DE ESTE TEMA
GRACIAS.
ANTONIO DELGADO A.</v>
          </cell>
          <cell r="D76" t="str">
            <v>ANTONIO DELGADO A.</v>
          </cell>
          <cell r="E76" t="str">
            <v>ada49755@hotmail.com</v>
          </cell>
          <cell r="F76" t="str">
            <v>Banco de México</v>
          </cell>
          <cell r="M76" t="str">
            <v>México</v>
          </cell>
          <cell r="O76" t="str">
            <v>Entrega por el Sistema de Solicitudes de Acceso a la Información</v>
          </cell>
          <cell r="P76">
            <v>42627</v>
          </cell>
          <cell r="Q76">
            <v>42656</v>
          </cell>
          <cell r="S76" t="str">
            <v>Información pública</v>
          </cell>
          <cell r="T76" t="str">
            <v>Balance general</v>
          </cell>
          <cell r="V76" t="str">
            <v>Se anexa respuesta</v>
          </cell>
          <cell r="W76">
            <v>60</v>
          </cell>
          <cell r="X76" t="str">
            <v>NO</v>
          </cell>
          <cell r="Y76" t="str">
            <v>Muñoz Nando Rubén</v>
          </cell>
          <cell r="Z76" t="str">
            <v>Concluido</v>
          </cell>
          <cell r="AA76">
            <v>42627</v>
          </cell>
          <cell r="AB76">
            <v>42640</v>
          </cell>
        </row>
        <row r="77">
          <cell r="B77" t="str">
            <v>CTC-BM-17306</v>
          </cell>
          <cell r="C77" t="str">
            <v>Buenas tardes, REQUIERO SABER DOS COSAS:
- LA TASA DE INTERÉS ANUAL EN MONEDA AMERICANA EEUU: 
- INDICADOR ECONÓMICO ESPECIFICO (IEE): 
Gracias</v>
          </cell>
          <cell r="D77" t="str">
            <v>PORFIRIO DIAZ MORENO</v>
          </cell>
          <cell r="E77" t="str">
            <v>pdiaz@ipsesa.com</v>
          </cell>
          <cell r="F77" t="str">
            <v>Banco de México</v>
          </cell>
          <cell r="M77" t="str">
            <v>México</v>
          </cell>
          <cell r="O77" t="str">
            <v>Entrega por el Sistema de Solicitudes de Acceso a la Información</v>
          </cell>
          <cell r="P77">
            <v>42627</v>
          </cell>
          <cell r="Q77">
            <v>42656</v>
          </cell>
          <cell r="Y77" t="str">
            <v>Muñoz Nando Rubén</v>
          </cell>
          <cell r="Z77" t="str">
            <v>Cancelado</v>
          </cell>
          <cell r="AA77">
            <v>42627</v>
          </cell>
          <cell r="AB77">
            <v>42655</v>
          </cell>
        </row>
        <row r="78">
          <cell r="B78">
            <v>6110000023216</v>
          </cell>
          <cell r="C78" t="str">
            <v>¿LAS INTALACIONES DEL BANCO DE MÉXICO SE ENCUENTRAN ABIERTAS AL PUBLICO EN GENERAL?</v>
          </cell>
          <cell r="D78" t="str">
            <v>JUAN JOSE RIVERA VELAZQUEZ</v>
          </cell>
          <cell r="E78" t="str">
            <v>TransparenciaBM@outlook.com</v>
          </cell>
          <cell r="F78" t="str">
            <v>Banco de México</v>
          </cell>
          <cell r="H78" t="str">
            <v>PRIVADA CERRO DE LA NEVERIA</v>
          </cell>
          <cell r="I78" t="str">
            <v>Genaro Estrada Calderón</v>
          </cell>
          <cell r="J78" t="str">
            <v>MAZATLAN</v>
          </cell>
          <cell r="K78" t="str">
            <v>Sinaloa</v>
          </cell>
          <cell r="L78">
            <v>82199</v>
          </cell>
          <cell r="M78" t="str">
            <v>México</v>
          </cell>
          <cell r="N78" t="str">
            <v>Correo electrónico: jjriveravelasquez75@gmail.com</v>
          </cell>
          <cell r="O78" t="str">
            <v>Correo electrónico</v>
          </cell>
          <cell r="P78">
            <v>42627</v>
          </cell>
          <cell r="Q78">
            <v>42656</v>
          </cell>
          <cell r="S78" t="str">
            <v>Información pública</v>
          </cell>
          <cell r="T78" t="str">
            <v>Organización</v>
          </cell>
          <cell r="V78" t="str">
            <v>Se adjunta respuesta a su solicitud 6110000023216</v>
          </cell>
          <cell r="W78">
            <v>60</v>
          </cell>
          <cell r="X78" t="str">
            <v>NO</v>
          </cell>
          <cell r="Y78" t="str">
            <v>Ríos Peraza Gladys Adriana</v>
          </cell>
          <cell r="Z78" t="str">
            <v>Concluido</v>
          </cell>
          <cell r="AA78">
            <v>42627</v>
          </cell>
          <cell r="AB78">
            <v>42635</v>
          </cell>
        </row>
        <row r="79">
          <cell r="B79">
            <v>6110000023316</v>
          </cell>
          <cell r="C79" t="str">
            <v>Solicitamos la información correspondiente al valor mensual, en dólares americanos, de las importaciones mexicanas provenientes de China de acuerdo a la Clasificación de Actividades Económicas de la Encuesta Nacional de Empleo (CAE-ENE) 1995. Para fines de investigación, requerimos que dicha información venga desglosada a nivel municipal por ramas de actividad económica (de la rama 01 a la rama 74) para el periodo comprendido entre el año 1993 al año 2004.  Asimismo, solicitamos la información correspondiente al valor mensual, en dólares americanos, de las importaciones mexicanas provenientes de China de acuerdo al Sistema de Clasificación Industrial de América del Norte (SCIAN) 2002 y 2013, según corresponda. Para fines de investigación, requerimos que dicha información venga desglosada a nivel municipal por subsectores de actividad (del subsector 111 al subsector 932) para el periodo comprendido entre el año 2005 a la fecha.  Si la información correspondiente al valor mensual de las importaciones de productos manufacturados provenientes de China a nivel municipal, para el periodo de 1993 a 2004, ya hubiera sido homologada de acuerdo al SCIAN, con la cual se puedan obtener datos comparables de 1993 a la fecha, favor de proporcionar también dicha información. Muchas gracias de antemano.</v>
          </cell>
          <cell r="D79" t="str">
            <v>ALBERTO JAVIER INIGUEZ MONTIEL</v>
          </cell>
          <cell r="E79" t="str">
            <v>TransparenciaBM@outlook.com</v>
          </cell>
          <cell r="F79" t="str">
            <v>Banco de México</v>
          </cell>
          <cell r="H79" t="str">
            <v>KARIMA</v>
          </cell>
          <cell r="I79" t="str">
            <v>Sin dato</v>
          </cell>
          <cell r="J79" t="str">
            <v>TSUKUBA</v>
          </cell>
          <cell r="K79" t="str">
            <v>IBARAKI</v>
          </cell>
          <cell r="L79">
            <v>50822</v>
          </cell>
          <cell r="M79" t="str">
            <v>Japón</v>
          </cell>
          <cell r="N79" t="str">
            <v>Correo electrónico: iniguez@e.u-tokyo.ac.jp</v>
          </cell>
          <cell r="O79" t="str">
            <v>Correo electrónico</v>
          </cell>
          <cell r="P79">
            <v>42628</v>
          </cell>
          <cell r="Q79">
            <v>42657</v>
          </cell>
          <cell r="S79" t="str">
            <v>Información pública</v>
          </cell>
          <cell r="T79" t="str">
            <v>Comercio exterior</v>
          </cell>
          <cell r="V79" t="str">
            <v>Se anexa respuesta</v>
          </cell>
          <cell r="W79">
            <v>60</v>
          </cell>
          <cell r="X79" t="str">
            <v>NO</v>
          </cell>
          <cell r="Y79" t="str">
            <v>Muñoz Nando Rubén</v>
          </cell>
          <cell r="Z79" t="str">
            <v>Concluido</v>
          </cell>
          <cell r="AA79">
            <v>42628</v>
          </cell>
          <cell r="AB79">
            <v>42636</v>
          </cell>
        </row>
        <row r="80">
          <cell r="B80" t="str">
            <v>CTC-BM-17307</v>
          </cell>
          <cell r="C80" t="str">
            <v>El motivo de la comunicación es para solicitar su apoyo a fin de poder obtener la siguiente información relacionada con la balanza comercial y con el Estado de Querétaro:
- Exportaciones por tipo de actividad en Querétaro.
- Flujo de exportaciones e importaciones de Querétaro.
- Empresas exportadoras en la entidad.
- Balanza comercial por entidad federativa (a fin de poder realizar un comparativo con otras entidades).
Quedo a sus órdenes agradeciendo de antemano las atenciones dirigidas a la presente.
Saludos cordiales.</v>
          </cell>
          <cell r="D80" t="str">
            <v>Tania Lorena Alarcón Loza</v>
          </cell>
          <cell r="E80" t="str">
            <v>talarcon@queretaro.gob.mx</v>
          </cell>
          <cell r="F80" t="str">
            <v>Banco de México</v>
          </cell>
          <cell r="M80" t="str">
            <v>México</v>
          </cell>
          <cell r="O80" t="str">
            <v>Entrega por el Sistema de Solicitudes de Acceso a la Información</v>
          </cell>
          <cell r="P80">
            <v>42628</v>
          </cell>
          <cell r="Q80">
            <v>42657</v>
          </cell>
          <cell r="S80" t="str">
            <v>Información pública</v>
          </cell>
          <cell r="T80" t="str">
            <v>Comercio exterior</v>
          </cell>
          <cell r="V80" t="str">
            <v>La respuesta a su solicitud CTC-BM-17307 se encuentra en el archivo adjunto.</v>
          </cell>
          <cell r="W80">
            <v>40</v>
          </cell>
          <cell r="X80" t="str">
            <v>NO</v>
          </cell>
          <cell r="Y80" t="str">
            <v>Ríos Peraza Gladys Adriana</v>
          </cell>
          <cell r="Z80" t="str">
            <v>Concluido</v>
          </cell>
          <cell r="AA80">
            <v>42628</v>
          </cell>
          <cell r="AB80">
            <v>42639</v>
          </cell>
        </row>
        <row r="81">
          <cell r="B81" t="str">
            <v>CTC-BM-17310</v>
          </cell>
          <cell r="C81" t="str">
            <v>El banco de México compr a dolares en ventanilla?</v>
          </cell>
          <cell r="D81" t="str">
            <v>Christian</v>
          </cell>
          <cell r="E81" t="str">
            <v>mata_juarez@hotmail.com</v>
          </cell>
          <cell r="F81" t="str">
            <v>Banco de México</v>
          </cell>
          <cell r="O81" t="str">
            <v>Entrega por el Sistema de Solicitudes de Acceso a la Información</v>
          </cell>
          <cell r="P81">
            <v>42628</v>
          </cell>
          <cell r="Q81">
            <v>42657</v>
          </cell>
          <cell r="S81" t="str">
            <v>Información pública</v>
          </cell>
          <cell r="T81" t="str">
            <v>Control de legalidad</v>
          </cell>
          <cell r="V81" t="str">
            <v>Se anexa respuesta</v>
          </cell>
          <cell r="W81">
            <v>60</v>
          </cell>
          <cell r="X81" t="str">
            <v>NO</v>
          </cell>
          <cell r="Y81" t="str">
            <v>Muñoz Nando Rubén</v>
          </cell>
          <cell r="Z81" t="str">
            <v>Concluido</v>
          </cell>
          <cell r="AA81">
            <v>42628</v>
          </cell>
          <cell r="AB81">
            <v>42640</v>
          </cell>
        </row>
        <row r="82">
          <cell r="B82" t="str">
            <v>CTC-BM-17311</v>
          </cell>
          <cell r="C82" t="str">
            <v>Mi numero de celular es 9982680084, hice un pago a través de CEP. Hice un deposito de mi cuenta de nomina a mi tarjeta de credito pero no recibi ninguna confirmacion ni folio. Me pueden ayudar por favor a saber que sucedio con mi pago?
Gracias y Saludos</v>
          </cell>
          <cell r="D82" t="str">
            <v>Rene Ochoa</v>
          </cell>
          <cell r="E82" t="str">
            <v>rene.ochoa.n@gmail.com</v>
          </cell>
          <cell r="F82" t="str">
            <v>Banco de México</v>
          </cell>
          <cell r="M82" t="str">
            <v>México</v>
          </cell>
          <cell r="O82" t="str">
            <v>Entrega por el Sistema de Solicitudes de Acceso a la Información</v>
          </cell>
          <cell r="P82">
            <v>42628</v>
          </cell>
          <cell r="Q82">
            <v>42657</v>
          </cell>
          <cell r="S82" t="str">
            <v>Información pública</v>
          </cell>
          <cell r="T82" t="str">
            <v>Sistemas electrónicos de pago</v>
          </cell>
          <cell r="V82" t="str">
            <v>Se anexa respuesta</v>
          </cell>
          <cell r="W82">
            <v>60</v>
          </cell>
          <cell r="X82" t="str">
            <v>NO</v>
          </cell>
          <cell r="Y82" t="str">
            <v>Muñoz Nando Rubén</v>
          </cell>
          <cell r="Z82" t="str">
            <v>Concluido</v>
          </cell>
          <cell r="AA82">
            <v>42628</v>
          </cell>
          <cell r="AB82">
            <v>42635</v>
          </cell>
        </row>
        <row r="83">
          <cell r="B83" t="str">
            <v>CTC-BM-17312</v>
          </cell>
          <cell r="C83" t="str">
            <v>quisiera saber si me podrían confirmar el estatus de unas transferencias a terceros del banco BBVA?</v>
          </cell>
          <cell r="D83" t="str">
            <v>alejndro solis</v>
          </cell>
          <cell r="E83" t="str">
            <v>alejandros@gcasociados.mx</v>
          </cell>
          <cell r="F83" t="str">
            <v>Banco de México</v>
          </cell>
          <cell r="M83" t="str">
            <v>México</v>
          </cell>
          <cell r="O83" t="str">
            <v>Entrega por el Sistema de Solicitudes de Acceso a la Información</v>
          </cell>
          <cell r="P83">
            <v>42628</v>
          </cell>
          <cell r="Q83">
            <v>42657</v>
          </cell>
          <cell r="S83" t="str">
            <v>Información pública</v>
          </cell>
          <cell r="T83" t="str">
            <v>Sistemas electrónicos de pago</v>
          </cell>
          <cell r="V83" t="str">
            <v>La respuesta a su consulta CTC-BM-17312 se encuentra en el archivo adjunto.</v>
          </cell>
          <cell r="W83">
            <v>40</v>
          </cell>
          <cell r="X83" t="str">
            <v>NO</v>
          </cell>
          <cell r="Y83" t="str">
            <v>Ríos Peraza Gladys Adriana</v>
          </cell>
          <cell r="Z83" t="str">
            <v>Concluido</v>
          </cell>
          <cell r="AA83">
            <v>42628</v>
          </cell>
          <cell r="AB83">
            <v>42639</v>
          </cell>
        </row>
        <row r="84">
          <cell r="B84" t="str">
            <v>CTC-BM-17313</v>
          </cell>
          <cell r="C84" t="str">
            <v>Deseo saber en situacion se encuentra el estado de una cuenta que tenía con la institución fiduciaria Plan Dinámico y el Banco Industrial, parece ser que se acogió al sistema Fobaproa,segun estoy informado el saldo se encuentra con Banco de México</v>
          </cell>
          <cell r="D84" t="str">
            <v>Ramon Adolfo Gaspar Espinoza</v>
          </cell>
          <cell r="E84" t="str">
            <v>ramon_gaspar@outlook.com</v>
          </cell>
          <cell r="F84" t="str">
            <v>Banco de México</v>
          </cell>
          <cell r="M84" t="str">
            <v>México</v>
          </cell>
          <cell r="O84" t="str">
            <v>Entrega por el Sistema de Solicitudes de Acceso a la Información</v>
          </cell>
          <cell r="P84">
            <v>42628</v>
          </cell>
          <cell r="Q84">
            <v>42657</v>
          </cell>
          <cell r="S84" t="str">
            <v>Información no competencia del BM</v>
          </cell>
          <cell r="T84" t="str">
            <v>Acceso a la información</v>
          </cell>
          <cell r="V84" t="str">
            <v>Se anexa respuesta</v>
          </cell>
          <cell r="W84">
            <v>60</v>
          </cell>
          <cell r="X84" t="str">
            <v>NO</v>
          </cell>
          <cell r="Y84" t="str">
            <v>Muñoz Nando Rubén</v>
          </cell>
          <cell r="Z84" t="str">
            <v>Concluido</v>
          </cell>
          <cell r="AA84">
            <v>42628</v>
          </cell>
          <cell r="AB84">
            <v>42639</v>
          </cell>
        </row>
        <row r="85">
          <cell r="B85" t="str">
            <v>LT-BM-17315</v>
          </cell>
          <cell r="C85" t="str">
            <v>Estimada, Estimado,
Por la presente, solicitamos a su honorable institución
1. los precios (unidad monetaria, tasa de cambio caso haya que considerar, precio FOB por resma);
2. nombre de la empresa vencedora;
3.  los plazos presentados por la empresa vencedora
4. Y los nombres de todos los participantes al concurso
de la investigación de mercado N°. BM-SAFB-16-0668-1 de fecha 3 de junio de 2016 para la adquisición de papel seguridad denominación $500 Pesos Familia F con las especificaciones con referencia ET-0500-PAP-F-04_04-2014 que el Banco de México describe en el Anexo A de su investigación de mercado N°. BM-SAFB-16-0668-1 de fecha 3 de junio de 2016.
Como Arjowiggins Security, participamos de la Investigación de Mercado, por la cual, la Dirección de Recursos Materiales nos han informado que nuestra empresa Arjowiggins Security no resultamos favorecidos el dia 14 de julio por la notificación del Banco de Mexico.</v>
          </cell>
          <cell r="D85" t="str">
            <v>CYRIL BONDUELLE</v>
          </cell>
          <cell r="E85" t="str">
            <v>cyril.bonduelle@arjowiggins.com</v>
          </cell>
          <cell r="F85" t="str">
            <v>Banco de México</v>
          </cell>
          <cell r="H85" t="str">
            <v>Avenue Pierre Grenier</v>
          </cell>
          <cell r="J85" t="str">
            <v>Boulogne Billancourt</v>
          </cell>
          <cell r="L85">
            <v>92100</v>
          </cell>
          <cell r="M85" t="str">
            <v>México</v>
          </cell>
          <cell r="N85" t="str">
            <v>DEPARTAMENTO DE COMPRAS
N°. BM-SAFB-16-0668-1 de fecha 3 de junio de 2016 para la adquisición de papel seguridad denominación $500 Pesos Familia F con las especificaciones con referencia ET-0500-PAP-F-</v>
          </cell>
          <cell r="O85" t="str">
            <v>Correo electrónico</v>
          </cell>
          <cell r="P85">
            <v>42629</v>
          </cell>
          <cell r="Q85">
            <v>42657</v>
          </cell>
          <cell r="S85" t="str">
            <v>Información pública</v>
          </cell>
          <cell r="T85" t="str">
            <v>Adquisiciones</v>
          </cell>
          <cell r="V85" t="str">
            <v>La respuesta a su solicitud LT-BM-17315 se encuentra en el archivo adjunto</v>
          </cell>
          <cell r="W85">
            <v>60</v>
          </cell>
          <cell r="X85" t="str">
            <v>NO</v>
          </cell>
          <cell r="Y85" t="str">
            <v>Ríos Peraza Gladys Adriana</v>
          </cell>
          <cell r="Z85" t="str">
            <v>Concluido</v>
          </cell>
          <cell r="AA85">
            <v>42629</v>
          </cell>
          <cell r="AB85">
            <v>42639</v>
          </cell>
        </row>
        <row r="86">
          <cell r="B86" t="str">
            <v>CTC-BM-17317</v>
          </cell>
          <cell r="C86" t="str">
            <v>el 15 de septiembre realice una transferencia, y tuve problemas con el correo que me hacen llegar de confirmación del movimiento, 
Clave de Rastreo HSBC084124
Folio 20618
Concepto de pago AJC13116W65
Transferencia de banco HSBC a Banamex</v>
          </cell>
          <cell r="D86" t="str">
            <v>Julio Cesar de la Rosa Martinez</v>
          </cell>
          <cell r="E86" t="str">
            <v>julioc_delarosa@hotmail.com</v>
          </cell>
          <cell r="F86" t="str">
            <v>Banco de México</v>
          </cell>
          <cell r="M86" t="str">
            <v>México</v>
          </cell>
          <cell r="O86" t="str">
            <v>Entrega por el Sistema de Solicitudes de Acceso a la Información</v>
          </cell>
          <cell r="P86">
            <v>42629</v>
          </cell>
          <cell r="Q86">
            <v>42657</v>
          </cell>
          <cell r="S86" t="str">
            <v>Información pública</v>
          </cell>
          <cell r="T86" t="str">
            <v>Sistemas electrónicos de pago</v>
          </cell>
          <cell r="V86" t="str">
            <v>Se anexa respuesta</v>
          </cell>
          <cell r="W86">
            <v>60</v>
          </cell>
          <cell r="X86" t="str">
            <v>NO</v>
          </cell>
          <cell r="Y86" t="str">
            <v>Muñoz Nando Rubén</v>
          </cell>
          <cell r="Z86" t="str">
            <v>Concluido</v>
          </cell>
          <cell r="AA86">
            <v>42629</v>
          </cell>
          <cell r="AB86">
            <v>42635</v>
          </cell>
        </row>
        <row r="87">
          <cell r="B87" t="str">
            <v>LT-BM-17318</v>
          </cell>
          <cell r="C87" t="str">
            <v>Flujo de billetes y monedas en circulación por plaza en 2016 en periodicidad mensual.
Flujo de billetes y monedas en circulación por entidad en 2016 en periodicidad mensual.</v>
          </cell>
          <cell r="D87" t="str">
            <v>María Torres Baños</v>
          </cell>
          <cell r="E87" t="str">
            <v>mariafertob@gmail.com</v>
          </cell>
          <cell r="F87" t="str">
            <v>Banco de México</v>
          </cell>
          <cell r="H87" t="str">
            <v>Iglesia</v>
          </cell>
          <cell r="I87" t="str">
            <v>Tizapán de San Ángel</v>
          </cell>
          <cell r="J87" t="str">
            <v>CIudad de México</v>
          </cell>
          <cell r="L87">
            <v>1090</v>
          </cell>
          <cell r="M87" t="str">
            <v>México</v>
          </cell>
          <cell r="O87" t="str">
            <v>Correo electrónico</v>
          </cell>
          <cell r="P87">
            <v>42631</v>
          </cell>
          <cell r="Q87">
            <v>42657</v>
          </cell>
          <cell r="S87" t="str">
            <v>Información pública</v>
          </cell>
          <cell r="T87" t="str">
            <v>Billetes</v>
          </cell>
          <cell r="V87" t="str">
            <v>La respuesta a su solicitud de información LT-BM-17318 la encontrará en el archivo adjunto.</v>
          </cell>
          <cell r="W87">
            <v>40</v>
          </cell>
          <cell r="X87" t="str">
            <v>NO</v>
          </cell>
          <cell r="Y87" t="str">
            <v>Casillas Trejo Elizabeth</v>
          </cell>
          <cell r="Z87" t="str">
            <v>Concluido</v>
          </cell>
          <cell r="AA87">
            <v>42631</v>
          </cell>
          <cell r="AB87">
            <v>42643</v>
          </cell>
        </row>
        <row r="88">
          <cell r="B88" t="str">
            <v>CTC-BM-17319</v>
          </cell>
          <cell r="C88" t="str">
            <v>Estimados, actualmente resido en Madrid y por herencia un familiar me ha dejado 35.000 pesos mexicanos en el formato de modelo antiguo (de 1990 o anterior) Me encuentro con la doficultad de no poder hacer el cambio a Euros en mi país de origen, ya que la moneda se encuentra descatalogada. En la embajada de MX en España tampoco me han dado solución. ¿Qué puedo hacer para cambiarlos? Mi situación económica en estos momentos es delicada y necesitaría el dinero.
Muchas gracias por vuestra cordialidad y un saludo.</v>
          </cell>
          <cell r="D88" t="str">
            <v>Miguel Angel Peñalver Herrero</v>
          </cell>
          <cell r="E88" t="str">
            <v>mpenalver@pymes.com</v>
          </cell>
          <cell r="F88" t="str">
            <v>Banco de México</v>
          </cell>
          <cell r="M88" t="str">
            <v>España</v>
          </cell>
          <cell r="O88" t="str">
            <v>Entrega por el Sistema de Solicitudes de Acceso a la Información</v>
          </cell>
          <cell r="P88">
            <v>42632</v>
          </cell>
          <cell r="Q88">
            <v>42660</v>
          </cell>
          <cell r="S88" t="str">
            <v>Información pública</v>
          </cell>
          <cell r="T88" t="str">
            <v>Billetes</v>
          </cell>
          <cell r="V88" t="str">
            <v>La respuesta a su solicitud CTC-BM-17319 se encuentra en el archivo adjunto.</v>
          </cell>
          <cell r="W88">
            <v>40</v>
          </cell>
          <cell r="X88" t="str">
            <v>NO</v>
          </cell>
          <cell r="Y88" t="str">
            <v>Ríos Peraza Gladys Adriana</v>
          </cell>
          <cell r="Z88" t="str">
            <v>Concluido</v>
          </cell>
          <cell r="AA88">
            <v>42632</v>
          </cell>
          <cell r="AB88">
            <v>42639</v>
          </cell>
        </row>
        <row r="89">
          <cell r="B89">
            <v>6110000023416</v>
          </cell>
          <cell r="C89" t="str">
            <v xml:space="preserve">Conocer los sueldos de los altos mandos asi como todos los que esten involucrados a esta dependencia por medio de comprobantes como nominas o cualquier otra forma que lo demuestre legalmente, asi como sus prestaciones y con que privilegios y  beneficios gozan
</v>
          </cell>
          <cell r="D89" t="str">
            <v>ARTURO GUTIÉRREZ CASILLAS</v>
          </cell>
          <cell r="E89" t="str">
            <v>TransparenciaBM@outlook.com</v>
          </cell>
          <cell r="F89" t="str">
            <v>Banco de México</v>
          </cell>
          <cell r="H89" t="str">
            <v>MORELOS</v>
          </cell>
          <cell r="I89" t="str">
            <v>El Santuario</v>
          </cell>
          <cell r="J89" t="str">
            <v>JALOSTOTITLAN</v>
          </cell>
          <cell r="K89" t="str">
            <v>Jalisco</v>
          </cell>
          <cell r="L89">
            <v>47123</v>
          </cell>
          <cell r="M89" t="str">
            <v>México</v>
          </cell>
          <cell r="N89" t="str">
            <v xml:space="preserve">Correo electrónico: arturo_jalos2011@hotmail.com </v>
          </cell>
          <cell r="O89" t="str">
            <v>Correo electrónico</v>
          </cell>
          <cell r="P89">
            <v>42632</v>
          </cell>
          <cell r="Q89">
            <v>42660</v>
          </cell>
          <cell r="S89" t="str">
            <v>Información pública</v>
          </cell>
          <cell r="T89" t="str">
            <v>Sueldos y salarios</v>
          </cell>
          <cell r="V89" t="str">
            <v>Se adjunta respuesta a su solicitud.</v>
          </cell>
          <cell r="W89">
            <v>60</v>
          </cell>
          <cell r="X89" t="str">
            <v>NO</v>
          </cell>
          <cell r="Y89" t="str">
            <v>Ríos Peraza Gladys Adriana</v>
          </cell>
          <cell r="Z89" t="str">
            <v>Concluido</v>
          </cell>
          <cell r="AA89">
            <v>42632</v>
          </cell>
          <cell r="AB89">
            <v>42653</v>
          </cell>
        </row>
        <row r="90">
          <cell r="B90">
            <v>6110000023516</v>
          </cell>
          <cell r="C90" t="str">
            <v xml:space="preserve">Condiciones para el intercambio entre cámaras de compensación para pagos con tarjetas.
</v>
          </cell>
          <cell r="D90" t="str">
            <v>ANTONIA MELÉNDEZ VALENCIA</v>
          </cell>
          <cell r="E90" t="str">
            <v>TransparenciaBm@outlook.com</v>
          </cell>
          <cell r="F90" t="str">
            <v>Banco de México</v>
          </cell>
          <cell r="H90" t="str">
            <v>LOMA DE ATLAMAYA</v>
          </cell>
          <cell r="I90" t="str">
            <v>Lomas de Angelópolis</v>
          </cell>
          <cell r="J90" t="str">
            <v>SAN ANDRES CHOLULA</v>
          </cell>
          <cell r="K90" t="str">
            <v>Puebla</v>
          </cell>
          <cell r="L90">
            <v>72830</v>
          </cell>
          <cell r="M90" t="str">
            <v>México</v>
          </cell>
          <cell r="N90" t="str">
            <v xml:space="preserve">Banco de México - Gerencia de autorizaciones, consultas y control de legalidad.
-------------------------
Correo electrónico: ventasceleris@gmail.com 
</v>
          </cell>
          <cell r="O90" t="str">
            <v>Correo electrónico</v>
          </cell>
          <cell r="P90">
            <v>42632</v>
          </cell>
          <cell r="Q90">
            <v>42660</v>
          </cell>
          <cell r="S90" t="str">
            <v>Información pública</v>
          </cell>
          <cell r="T90" t="str">
            <v>Sistemas electrónicos de pago</v>
          </cell>
          <cell r="V90" t="str">
            <v>La respuesta a su solicitud de información 6110000023516 la encontrará en el archivo adjunto.</v>
          </cell>
          <cell r="W90">
            <v>90</v>
          </cell>
          <cell r="X90" t="str">
            <v>NO</v>
          </cell>
          <cell r="Y90" t="str">
            <v>Casillas Trejo Elizabeth</v>
          </cell>
          <cell r="Z90" t="str">
            <v>Concluido</v>
          </cell>
          <cell r="AA90">
            <v>42632</v>
          </cell>
          <cell r="AB90">
            <v>42643</v>
          </cell>
        </row>
        <row r="91">
          <cell r="B91">
            <v>6110000023616</v>
          </cell>
          <cell r="C91" t="str">
            <v xml:space="preserve">Necesito información sobre Banco de México, Econimía del país, estadiaticas sobre el crecimiento de la econimía del pais en los ultimos 17 años, y vacantes desponibles para laborar en Banco de México
</v>
          </cell>
          <cell r="D91" t="str">
            <v>JUAN ANTONIO ALDAMA AGUILAR</v>
          </cell>
          <cell r="E91" t="str">
            <v>TransparenciaBM@outlook.com</v>
          </cell>
          <cell r="F91" t="str">
            <v>Banco de México</v>
          </cell>
          <cell r="H91" t="str">
            <v>AV ESCUADRON 201</v>
          </cell>
          <cell r="I91" t="str">
            <v>La Laguna Ticomán</v>
          </cell>
          <cell r="J91" t="str">
            <v>GUSTAVO A. MADERO</v>
          </cell>
          <cell r="K91" t="str">
            <v>Distrito Federal</v>
          </cell>
          <cell r="L91">
            <v>7340</v>
          </cell>
          <cell r="M91" t="str">
            <v>México</v>
          </cell>
          <cell r="N91" t="str">
            <v xml:space="preserve">Correo electrónico: juan.antonio.930131@gmail.com </v>
          </cell>
          <cell r="O91" t="str">
            <v>Correo electrónico</v>
          </cell>
          <cell r="P91">
            <v>42632</v>
          </cell>
          <cell r="Q91">
            <v>42660</v>
          </cell>
          <cell r="S91" t="str">
            <v>Información pública</v>
          </cell>
          <cell r="T91" t="str">
            <v>Economía abierta</v>
          </cell>
          <cell r="V91" t="str">
            <v>Se anexa respuesta</v>
          </cell>
          <cell r="W91">
            <v>180</v>
          </cell>
          <cell r="X91" t="str">
            <v>NO</v>
          </cell>
          <cell r="Y91" t="str">
            <v>Muñoz Nando Rubén</v>
          </cell>
          <cell r="Z91" t="str">
            <v>Concluido</v>
          </cell>
          <cell r="AA91">
            <v>42632</v>
          </cell>
          <cell r="AB91">
            <v>42646</v>
          </cell>
        </row>
        <row r="92">
          <cell r="B92">
            <v>6110000023716</v>
          </cell>
          <cell r="C92" t="str">
            <v xml:space="preserve">cual es el reglamento que le permite a los jueces dictar el embrago de las cuentas de nomina
</v>
          </cell>
          <cell r="D92" t="str">
            <v>GLENDI SUZET ESPARZA ESPARZA</v>
          </cell>
          <cell r="E92" t="str">
            <v>TransparenciaBM@outlook.com</v>
          </cell>
          <cell r="F92" t="str">
            <v>Banco de México</v>
          </cell>
          <cell r="H92" t="str">
            <v>URANIO</v>
          </cell>
          <cell r="I92" t="str">
            <v>Zona Industrial</v>
          </cell>
          <cell r="J92" t="str">
            <v>GUADALAJARA</v>
          </cell>
          <cell r="K92" t="str">
            <v>Jalisco</v>
          </cell>
          <cell r="L92">
            <v>44940</v>
          </cell>
          <cell r="M92" t="str">
            <v>México</v>
          </cell>
          <cell r="N92" t="str">
            <v xml:space="preserve">quienes pueden embargar las cuentas de nomina
---------------------------------
Correo electrónico: glendi.suzet@gmail.com 
</v>
          </cell>
          <cell r="O92" t="str">
            <v>Correo electrónico</v>
          </cell>
          <cell r="P92">
            <v>42632</v>
          </cell>
          <cell r="Q92">
            <v>42660</v>
          </cell>
          <cell r="S92" t="str">
            <v>Información no competencia del BM</v>
          </cell>
          <cell r="T92" t="str">
            <v>Control de legalidad</v>
          </cell>
          <cell r="V92" t="str">
            <v>La respuesta a su solicitud 6110000023716 se encuentra en el archivo adjunto</v>
          </cell>
          <cell r="W92">
            <v>60</v>
          </cell>
          <cell r="X92" t="str">
            <v>NO</v>
          </cell>
          <cell r="Y92" t="str">
            <v>Ríos Peraza Gladys Adriana</v>
          </cell>
          <cell r="Z92" t="str">
            <v>Concluido</v>
          </cell>
          <cell r="AA92">
            <v>42632</v>
          </cell>
          <cell r="AB92">
            <v>42635</v>
          </cell>
        </row>
        <row r="93">
          <cell r="B93">
            <v>6110000023816</v>
          </cell>
          <cell r="C93" t="str">
            <v xml:space="preserve">Solicito al Banco de México una copia de todos los depósitos con los que se acredite la entrega de remanentes a la Secretaría de Hacienda y Crédito Público de 2006 al 30 de junio de 2016, desglosado por año.
</v>
          </cell>
          <cell r="D93" t="str">
            <v>MANUEL HERNÁNDEZ</v>
          </cell>
          <cell r="E93" t="str">
            <v>TransparenciaBM@outlook.com</v>
          </cell>
          <cell r="F93" t="str">
            <v>Banco de México</v>
          </cell>
          <cell r="H93" t="str">
            <v>XXXX</v>
          </cell>
          <cell r="I93" t="str">
            <v>Letrán Valle</v>
          </cell>
          <cell r="J93" t="str">
            <v>BENITO JUAREZ</v>
          </cell>
          <cell r="K93" t="str">
            <v>Distrito Federal</v>
          </cell>
          <cell r="L93">
            <v>3650</v>
          </cell>
          <cell r="M93" t="str">
            <v>México</v>
          </cell>
          <cell r="N93" t="str">
            <v xml:space="preserve">Solicito al Banco de México una copia de todos los depósitos con los que se acredite la entrega de remanentes a la Secretaría de Hacienda y Crédito Público de 2006 al 30 de junio de 2016, desglosado por año.
</v>
          </cell>
          <cell r="O93" t="str">
            <v>Correo electrónico</v>
          </cell>
          <cell r="P93">
            <v>42632</v>
          </cell>
          <cell r="Q93">
            <v>42660</v>
          </cell>
          <cell r="S93" t="str">
            <v>Información pública</v>
          </cell>
          <cell r="T93" t="str">
            <v>Balance general</v>
          </cell>
          <cell r="V93" t="str">
            <v>Se anexa respuesta</v>
          </cell>
          <cell r="W93">
            <v>60</v>
          </cell>
          <cell r="X93" t="str">
            <v>NO</v>
          </cell>
          <cell r="Y93" t="str">
            <v>Muñoz Nando Rubén</v>
          </cell>
          <cell r="Z93" t="str">
            <v>Concluido</v>
          </cell>
          <cell r="AA93">
            <v>42632</v>
          </cell>
          <cell r="AB93">
            <v>42640</v>
          </cell>
        </row>
        <row r="94">
          <cell r="B94">
            <v>6110000023916</v>
          </cell>
          <cell r="C94" t="str">
            <v xml:space="preserve">Solicito al Banco de México una relación de todos los depósitos donde se documente la entrega de remanentes a la Secretaría de Hacienda y Crédito Público del 1 de diciembre de 2006 al 30 de junio de 2016, desglosado por año. 
</v>
          </cell>
          <cell r="D94" t="str">
            <v>MANUEL HERNÁNDEZ</v>
          </cell>
          <cell r="E94" t="str">
            <v>TransparenciaBM@outlook.com</v>
          </cell>
          <cell r="F94" t="str">
            <v>Banco de México</v>
          </cell>
          <cell r="H94" t="str">
            <v>XXXX</v>
          </cell>
          <cell r="I94" t="str">
            <v>Letrán Valle</v>
          </cell>
          <cell r="J94" t="str">
            <v>BENITO JUAREZ</v>
          </cell>
          <cell r="K94" t="str">
            <v>Distrito Federal</v>
          </cell>
          <cell r="L94">
            <v>3650</v>
          </cell>
          <cell r="M94" t="str">
            <v>México</v>
          </cell>
          <cell r="N94" t="str">
            <v xml:space="preserve">Correo electrónico: manuelhborbolla@hotmail.com </v>
          </cell>
          <cell r="O94" t="str">
            <v>Correo electrónico</v>
          </cell>
          <cell r="P94">
            <v>42632</v>
          </cell>
          <cell r="Q94">
            <v>42660</v>
          </cell>
          <cell r="S94" t="str">
            <v>Información pública</v>
          </cell>
          <cell r="T94" t="str">
            <v>Balance general</v>
          </cell>
          <cell r="V94" t="str">
            <v>se anexa respuesta</v>
          </cell>
          <cell r="W94">
            <v>60</v>
          </cell>
          <cell r="X94" t="str">
            <v>NO</v>
          </cell>
          <cell r="Y94" t="str">
            <v>Muñoz Nando Rubén</v>
          </cell>
          <cell r="Z94" t="str">
            <v>Concluido</v>
          </cell>
          <cell r="AA94">
            <v>42632</v>
          </cell>
          <cell r="AB94">
            <v>42640</v>
          </cell>
        </row>
        <row r="95">
          <cell r="B95">
            <v>6110000024016</v>
          </cell>
          <cell r="C95" t="str">
            <v xml:space="preserve">¿quiero saber cual es el monto de la reserva legal que cuenta el banco de mexico?
</v>
          </cell>
          <cell r="D95" t="str">
            <v>ARIADNA GUADALUPE RODRIGUEZ ZUÑIGA</v>
          </cell>
          <cell r="E95" t="str">
            <v>TransparenciaBM@outlook.com</v>
          </cell>
          <cell r="F95" t="str">
            <v>Banco de México</v>
          </cell>
          <cell r="H95" t="str">
            <v>ANACAHUITA</v>
          </cell>
          <cell r="I95" t="str">
            <v>Pedregal de Santo Domingo</v>
          </cell>
          <cell r="J95" t="str">
            <v>COYOACAN</v>
          </cell>
          <cell r="K95" t="str">
            <v>Distrito Federal</v>
          </cell>
          <cell r="L95">
            <v>4369</v>
          </cell>
          <cell r="M95" t="str">
            <v>México</v>
          </cell>
          <cell r="N95" t="str">
            <v xml:space="preserve">Correo electrónico: roza950925@hotmail.com 
</v>
          </cell>
          <cell r="O95" t="str">
            <v>Correo electrónico</v>
          </cell>
          <cell r="P95">
            <v>42632</v>
          </cell>
          <cell r="Q95">
            <v>42660</v>
          </cell>
          <cell r="S95" t="str">
            <v>Información pública</v>
          </cell>
          <cell r="T95" t="str">
            <v>Acceso a la información</v>
          </cell>
          <cell r="V95" t="str">
            <v>La respuesta a su solicitud 6110000024016 se encuentra en el archivo adjunto.</v>
          </cell>
          <cell r="W95">
            <v>40</v>
          </cell>
          <cell r="X95" t="str">
            <v>NO</v>
          </cell>
          <cell r="Y95" t="str">
            <v>Ríos Peraza Gladys Adriana</v>
          </cell>
          <cell r="Z95" t="str">
            <v>Concluido</v>
          </cell>
          <cell r="AA95">
            <v>42632</v>
          </cell>
          <cell r="AB95">
            <v>42636</v>
          </cell>
        </row>
        <row r="96">
          <cell r="B96" t="str">
            <v>LT-BM-17322</v>
          </cell>
          <cell r="C96" t="str">
            <v>Buenas tardes, por medio del presente me gustaría solicitar a su Unidad de enlace me pudiera proporcionar los datos precisos para poder saber cual es el procedimiento para solicitar la devolución de un traspaso erróneo realizado a través de transferencia bancaria, así como el área competente para conocer de dicha situación. En este tenor, si bien la presente solicitud se pudiera entender como una consulta en términos de la Ley, me permito precisar que solicito el documento en el cual están establecidos los procedimientos para este tipo de problemáticas que el usuario puede presentar, a fin de atender el acceso a la información realizada por particulares a las instituciones de gobierno. Fundamento la presente en términos de los artículos 1, 2, 40 y 42 de la LEY FEDERAL DE TRANSPARENCIA Y ACCESO A LA INFORMACIÓN PÚBLICA GUBERNAMENTAL.</v>
          </cell>
          <cell r="D96" t="str">
            <v>Diego Humberto Cruz Linares</v>
          </cell>
          <cell r="E96" t="str">
            <v>diiegohumberto@me.com</v>
          </cell>
          <cell r="F96" t="str">
            <v>Banco de México</v>
          </cell>
          <cell r="M96" t="str">
            <v>México</v>
          </cell>
          <cell r="N96" t="str">
            <v>Procedimiento para para devolución de traspasos erróneos.</v>
          </cell>
          <cell r="O96" t="str">
            <v>Correo electrónico</v>
          </cell>
          <cell r="P96">
            <v>42632</v>
          </cell>
          <cell r="Q96">
            <v>42660</v>
          </cell>
          <cell r="Y96" t="str">
            <v>Muñoz Nando Rubén</v>
          </cell>
          <cell r="Z96" t="str">
            <v>Cancelado</v>
          </cell>
          <cell r="AA96">
            <v>42632</v>
          </cell>
          <cell r="AB96">
            <v>42655</v>
          </cell>
        </row>
        <row r="97">
          <cell r="B97" t="str">
            <v>CTC-BM-17324</v>
          </cell>
          <cell r="C97" t="str">
            <v>Solicito reimpresión de ficha deposito efectuado el día 31 de agosto 2016 en HSBC 17:07 HRS plaza 28, sucursal 0446, usuario SP016236, Número de folio 16236461653 Importe $11,175.00 por concepto Derechos, productos y aprovechamientos, clave de Referencia del DPA 244000199,Cadena de la Dependencia 00005872900030, dicha solicitud es en virtud que no es legible la cadena original, Llave de pago, NI el sello Digital, lo cual es requerido a un servidor por la CNBV</v>
          </cell>
          <cell r="D97" t="str">
            <v>FRANCISCO SALAZAR CORONA</v>
          </cell>
          <cell r="E97" t="str">
            <v>fco_s_c@hotmail.com</v>
          </cell>
          <cell r="F97" t="str">
            <v>Banco de México</v>
          </cell>
          <cell r="M97" t="str">
            <v>México</v>
          </cell>
          <cell r="O97" t="str">
            <v>Entrega por el Sistema de Solicitudes de Acceso a la Información</v>
          </cell>
          <cell r="P97">
            <v>42632</v>
          </cell>
          <cell r="Q97">
            <v>42660</v>
          </cell>
          <cell r="S97" t="str">
            <v>Información pública</v>
          </cell>
          <cell r="T97" t="str">
            <v>Sistemas electrónicos de pago</v>
          </cell>
          <cell r="V97" t="str">
            <v>La respuesta a su consulta CTC-BM-17324 la encontrará en el archivo adjunto.</v>
          </cell>
          <cell r="W97">
            <v>35</v>
          </cell>
          <cell r="X97" t="str">
            <v>NO</v>
          </cell>
          <cell r="Y97" t="str">
            <v>Casillas Trejo Elizabeth</v>
          </cell>
          <cell r="Z97" t="str">
            <v>Concluido</v>
          </cell>
          <cell r="AA97">
            <v>42632</v>
          </cell>
          <cell r="AB97">
            <v>42641</v>
          </cell>
        </row>
        <row r="98">
          <cell r="B98" t="str">
            <v>CTC-BM-17325</v>
          </cell>
          <cell r="C98" t="str">
            <v>Buenas tardes, 
Yo tengo una cuenta flexible simple en HSBC, la abrí con el objetivo de recibir pagos, la persona que realizó la transferencia de Banorte vía SPEI, me envió PDF y el banco Banorte me envio correo con dicha información del déposito. 
Sin embargo, al revisar mi saldo en HSBC, aparece en $0.00. Le proporciono Clave de Rastreo de Programación: 0126051316091013561028548
Agradecería que me auxiliaran ya que por este medio recibiría mi salario.</v>
          </cell>
          <cell r="D98" t="str">
            <v>Amy Stephanie Gonzalez Arana</v>
          </cell>
          <cell r="E98" t="str">
            <v>amy.gonzalez2014@gmail.com</v>
          </cell>
          <cell r="F98" t="str">
            <v>Banco de México</v>
          </cell>
          <cell r="M98" t="str">
            <v>México</v>
          </cell>
          <cell r="O98" t="str">
            <v>Entrega por el Sistema de Solicitudes de Acceso a la Información</v>
          </cell>
          <cell r="P98">
            <v>42632</v>
          </cell>
          <cell r="Q98">
            <v>42660</v>
          </cell>
          <cell r="S98" t="str">
            <v>Información pública</v>
          </cell>
          <cell r="T98" t="str">
            <v>SPEI</v>
          </cell>
          <cell r="V98" t="str">
            <v>Se anexa respuesta</v>
          </cell>
          <cell r="W98">
            <v>60</v>
          </cell>
          <cell r="X98" t="str">
            <v>NO</v>
          </cell>
          <cell r="Y98" t="str">
            <v>Muñoz Nando Rubén</v>
          </cell>
          <cell r="Z98" t="str">
            <v>Concluido</v>
          </cell>
          <cell r="AA98">
            <v>42632</v>
          </cell>
          <cell r="AB98">
            <v>42635</v>
          </cell>
        </row>
        <row r="99">
          <cell r="B99" t="str">
            <v>CTC-BM-17326</v>
          </cell>
          <cell r="C99" t="str">
            <v>Deseo contar con la información estadistica en formato digital sobre Remesas Familiares Mensuales o Trimestrales al mes de Junio 2016 por Municipio de toda la República Mexicana por los tipos de conceptos: 1.-Remesas Totales 2.-Numero de Remesas Totales 3.-Remesas promedio (-)</v>
          </cell>
          <cell r="D99" t="str">
            <v>Rebeca Raquel Renedo Huerta</v>
          </cell>
          <cell r="E99" t="str">
            <v>rebeca.renedo@gmail.com</v>
          </cell>
          <cell r="F99" t="str">
            <v>Banco de México</v>
          </cell>
          <cell r="M99" t="str">
            <v>México</v>
          </cell>
          <cell r="O99" t="str">
            <v>Entrega por el Sistema de Solicitudes de Acceso a la Información</v>
          </cell>
          <cell r="P99">
            <v>42632</v>
          </cell>
          <cell r="Q99">
            <v>42660</v>
          </cell>
          <cell r="S99" t="str">
            <v>Información pública</v>
          </cell>
          <cell r="T99" t="str">
            <v>Balanza de pagos</v>
          </cell>
          <cell r="V99" t="str">
            <v>La respuesta a su solicitud CTC-BM-17326 se encuentra en el archivo adjunto</v>
          </cell>
          <cell r="W99">
            <v>40</v>
          </cell>
          <cell r="X99" t="str">
            <v>NO</v>
          </cell>
          <cell r="Y99" t="str">
            <v>Ríos Peraza Gladys Adriana</v>
          </cell>
          <cell r="Z99" t="str">
            <v>Concluido</v>
          </cell>
          <cell r="AA99">
            <v>42632</v>
          </cell>
          <cell r="AB99">
            <v>42639</v>
          </cell>
        </row>
        <row r="100">
          <cell r="B100">
            <v>6110000024116</v>
          </cell>
          <cell r="C100" t="str">
            <v xml:space="preserve">Tabla de comparacion de la reserva del banco de Mexico de los años 2010-2016?
</v>
          </cell>
          <cell r="D100" t="str">
            <v>OLIVER GABRIEL GUARRA ARCE</v>
          </cell>
          <cell r="E100" t="str">
            <v>TransparenciaBM@outlook.com</v>
          </cell>
          <cell r="F100" t="str">
            <v>Banco de México</v>
          </cell>
          <cell r="H100" t="str">
            <v>SEGUNDA COLINA</v>
          </cell>
          <cell r="I100" t="str">
            <v>Colinas Del Real</v>
          </cell>
          <cell r="J100" t="str">
            <v>MAZATLAN</v>
          </cell>
          <cell r="K100" t="str">
            <v>Sinaloa</v>
          </cell>
          <cell r="L100">
            <v>82136</v>
          </cell>
          <cell r="M100" t="str">
            <v>México</v>
          </cell>
          <cell r="N100" t="str">
            <v xml:space="preserve">2010-2016
-----------------------------
Correo electrónico: oliver_xon@hotmail.com </v>
          </cell>
          <cell r="O100" t="str">
            <v>Correo electrónico</v>
          </cell>
          <cell r="P100">
            <v>42632</v>
          </cell>
          <cell r="Q100">
            <v>42660</v>
          </cell>
          <cell r="S100" t="str">
            <v>Información pública</v>
          </cell>
          <cell r="T100" t="str">
            <v>Acceso a la información</v>
          </cell>
          <cell r="V100" t="str">
            <v>Se anexa respuesta</v>
          </cell>
          <cell r="W100">
            <v>60</v>
          </cell>
          <cell r="X100" t="str">
            <v>NO</v>
          </cell>
          <cell r="Y100" t="str">
            <v>Muñoz Nando Rubén</v>
          </cell>
          <cell r="Z100" t="str">
            <v>Concluido</v>
          </cell>
          <cell r="AA100">
            <v>42632</v>
          </cell>
          <cell r="AB100">
            <v>42639</v>
          </cell>
        </row>
        <row r="101">
          <cell r="B101" t="str">
            <v>CTC-BM-17327</v>
          </cell>
          <cell r="C101" t="str">
            <v>necesito saber el status o porque no se ha reflejado mi transferencia electrónica de $15,571.00 realizado el dia 15 de septiembre del 2016 a las 10:46 hrs de mi cuenta Banamex perfiles 70037012198 con numero de autorización o instrucción 222484 a mi tarjeta de crédito MasterCard santander empresarial con # 5474840000130513. agradecería su apoyo a la solicitud</v>
          </cell>
          <cell r="D101" t="str">
            <v>Nicolas Betanzos Palmeros</v>
          </cell>
          <cell r="E101" t="str">
            <v>nicobetanzos@yahoo.com.mx</v>
          </cell>
          <cell r="F101" t="str">
            <v>Banco de México</v>
          </cell>
          <cell r="M101" t="str">
            <v>México</v>
          </cell>
          <cell r="O101" t="str">
            <v>Entrega por el Sistema de Solicitudes de Acceso a la Información</v>
          </cell>
          <cell r="P101">
            <v>42632</v>
          </cell>
          <cell r="Q101">
            <v>42660</v>
          </cell>
          <cell r="S101" t="str">
            <v>Información pública</v>
          </cell>
          <cell r="T101" t="str">
            <v>Cajeros, tarjetas y operaciones relativas</v>
          </cell>
          <cell r="V101" t="str">
            <v>Se anexa respuesta</v>
          </cell>
          <cell r="W101">
            <v>60</v>
          </cell>
          <cell r="X101" t="str">
            <v>NO</v>
          </cell>
          <cell r="Y101" t="str">
            <v>Muñoz Nando Rubén</v>
          </cell>
          <cell r="Z101" t="str">
            <v>Concluido</v>
          </cell>
          <cell r="AA101">
            <v>42632</v>
          </cell>
          <cell r="AB101">
            <v>42640</v>
          </cell>
        </row>
        <row r="102">
          <cell r="B102" t="str">
            <v>CTC-BM-17328</v>
          </cell>
          <cell r="C102" t="str">
            <v>Buenas tardes requiero la acalaracion de una transferencia que me realizaron del banco HSBC A BANAMEX con los siguientes datos:
Descripcion de movimientos:CGO TRANSFERENCIA SPEI ANTICIPO ESCALA
Fecha: 09 SEP 16
Numero de cheque: 79297
Referencia: A200000804</v>
          </cell>
          <cell r="D102" t="str">
            <v>Carlos Martinez Tejeda</v>
          </cell>
          <cell r="E102" t="str">
            <v>Karlos_tejeda@hotmail.com</v>
          </cell>
          <cell r="F102" t="str">
            <v>Banco de México</v>
          </cell>
          <cell r="O102" t="str">
            <v>Entrega por el Sistema de Solicitudes de Acceso a la Información</v>
          </cell>
          <cell r="P102">
            <v>42632</v>
          </cell>
          <cell r="Q102">
            <v>42660</v>
          </cell>
          <cell r="S102" t="str">
            <v>Información pública</v>
          </cell>
          <cell r="T102" t="str">
            <v>SPEI</v>
          </cell>
          <cell r="V102" t="str">
            <v>Se anexa respuesta</v>
          </cell>
          <cell r="W102">
            <v>60</v>
          </cell>
          <cell r="X102" t="str">
            <v>NO</v>
          </cell>
          <cell r="Y102" t="str">
            <v>Muñoz Nando Rubén</v>
          </cell>
          <cell r="Z102" t="str">
            <v>Concluido</v>
          </cell>
          <cell r="AA102">
            <v>42632</v>
          </cell>
          <cell r="AB102">
            <v>42635</v>
          </cell>
        </row>
        <row r="103">
          <cell r="B103" t="str">
            <v>CTC-BM-17329</v>
          </cell>
          <cell r="C103" t="str">
            <v>Buenas tardes, Se solicita apoyo para accesar al web service para extraer los Tipos de Cambio DOF.
Muchas gracias, espera de su pronta respuesta.
Saludos.</v>
          </cell>
          <cell r="D103" t="str">
            <v>FRANCISCO JAVIER ALCAZAR GUTIERREZ</v>
          </cell>
          <cell r="E103" t="str">
            <v>francisco.alcazar@arysta.com</v>
          </cell>
          <cell r="F103" t="str">
            <v>Banco de México</v>
          </cell>
          <cell r="O103" t="str">
            <v>Entrega por el Sistema de Solicitudes de Acceso a la Información</v>
          </cell>
          <cell r="P103">
            <v>42632</v>
          </cell>
          <cell r="Q103">
            <v>42660</v>
          </cell>
          <cell r="S103" t="str">
            <v>Información pública</v>
          </cell>
          <cell r="T103" t="str">
            <v>Desarrollos internos de software</v>
          </cell>
          <cell r="V103" t="str">
            <v>La respuesta a su solicitud CTC-BM-17326 se encuentra en el archivo adjunto.</v>
          </cell>
          <cell r="W103">
            <v>40</v>
          </cell>
          <cell r="X103" t="str">
            <v>NO</v>
          </cell>
          <cell r="Y103" t="str">
            <v>Ríos Peraza Gladys Adriana</v>
          </cell>
          <cell r="Z103" t="str">
            <v>Concluido</v>
          </cell>
          <cell r="AA103">
            <v>42632</v>
          </cell>
          <cell r="AB103">
            <v>42639</v>
          </cell>
        </row>
        <row r="104">
          <cell r="B104" t="str">
            <v>CTC-BM-17330</v>
          </cell>
          <cell r="C104" t="str">
            <v>Hi, on your October December 2015 Quarterly Report you state that there was an YoY decrease on international reserves (page 44). However, looking at Banxico 2015 financial statements, international reserves grew by 7percent to MXP 3,048BN from MXP 2,849BN. Can you please explain the difference between the international reserves being considered in the two reports?  Thank you</v>
          </cell>
          <cell r="D104" t="str">
            <v>Mayara Sa Riddlebaugh</v>
          </cell>
          <cell r="E104" t="str">
            <v>mayara.sa-riddlebaugh@wellsfargo.com</v>
          </cell>
          <cell r="F104" t="str">
            <v>Banco de México</v>
          </cell>
          <cell r="M104" t="str">
            <v>Estados Unidos</v>
          </cell>
          <cell r="O104" t="str">
            <v>Entrega por el Sistema de Solicitudes de Acceso a la Información</v>
          </cell>
          <cell r="P104">
            <v>42632</v>
          </cell>
          <cell r="Q104">
            <v>42660</v>
          </cell>
          <cell r="S104" t="str">
            <v>Información pública</v>
          </cell>
          <cell r="T104" t="str">
            <v>Balance general</v>
          </cell>
          <cell r="V104" t="str">
            <v>La respuesta a su consulta CTC-BM-17330 la encontrará en el archivo adjunto.</v>
          </cell>
          <cell r="W104">
            <v>65</v>
          </cell>
          <cell r="X104" t="str">
            <v>NO</v>
          </cell>
          <cell r="Y104" t="str">
            <v>Casillas Trejo Elizabeth</v>
          </cell>
          <cell r="Z104" t="str">
            <v>Concluido</v>
          </cell>
          <cell r="AA104">
            <v>42632</v>
          </cell>
          <cell r="AB104">
            <v>42643</v>
          </cell>
        </row>
        <row r="105">
          <cell r="B105" t="str">
            <v>CTC-BM-17331</v>
          </cell>
          <cell r="C105" t="str">
            <v>Hi, can you please clarify what is included under the Notas a rendimiento line on Banxicos audited financial statements? Are those investment securities? Thanks</v>
          </cell>
          <cell r="D105" t="str">
            <v>Mayara Sa Riddlebaugh</v>
          </cell>
          <cell r="E105" t="str">
            <v>mayara.sa-riddlebaugh@wellsfargo.com</v>
          </cell>
          <cell r="F105" t="str">
            <v>Banco de México</v>
          </cell>
          <cell r="O105" t="str">
            <v>Entrega por el Sistema de Solicitudes de Acceso a la Información</v>
          </cell>
          <cell r="P105">
            <v>42632</v>
          </cell>
          <cell r="Q105">
            <v>42660</v>
          </cell>
          <cell r="S105" t="str">
            <v>Información pública</v>
          </cell>
          <cell r="T105" t="str">
            <v>Acceso a la información</v>
          </cell>
          <cell r="V105" t="str">
            <v>Anexo respuesta</v>
          </cell>
          <cell r="W105">
            <v>60</v>
          </cell>
          <cell r="X105" t="str">
            <v>NO</v>
          </cell>
          <cell r="Y105" t="str">
            <v>Muñoz Nando Rubén</v>
          </cell>
          <cell r="Z105" t="str">
            <v>Concluido</v>
          </cell>
          <cell r="AA105">
            <v>42632</v>
          </cell>
          <cell r="AB105">
            <v>42636</v>
          </cell>
        </row>
        <row r="106">
          <cell r="B106" t="str">
            <v>CTC-BM-17335</v>
          </cell>
          <cell r="C106" t="str">
            <v>Dear sirs and ladies of the Banco de México, 
I am a student of the Postgraduate Program in Economics of the Fluminense Federal University (PPGE/UFF in the initials in portuguese)in the state of Rio de Janeiro, Brasil. 
I am interested in expectations on monthly inflation rate. There is such data with different forecasting horizons for each observation of inflation?
And many thanks for all the help so far.</v>
          </cell>
          <cell r="D106" t="str">
            <v>Thallis Macedo de Assis</v>
          </cell>
          <cell r="E106" t="str">
            <v>thallisdeassis@gmail.com</v>
          </cell>
          <cell r="F106" t="str">
            <v>Banco de México</v>
          </cell>
          <cell r="M106" t="str">
            <v>Brasil</v>
          </cell>
          <cell r="O106" t="str">
            <v>Entrega por el Sistema de Solicitudes de Acceso a la Información</v>
          </cell>
          <cell r="P106">
            <v>42633</v>
          </cell>
          <cell r="Q106">
            <v>42661</v>
          </cell>
          <cell r="S106" t="str">
            <v>Información pública</v>
          </cell>
          <cell r="T106" t="str">
            <v>Encuestas</v>
          </cell>
          <cell r="V106" t="str">
            <v>Please find attached the answer to your enquiry CTC-BM-17335.</v>
          </cell>
          <cell r="W106">
            <v>40</v>
          </cell>
          <cell r="X106" t="str">
            <v>NO</v>
          </cell>
          <cell r="Y106" t="str">
            <v>Ríos Peraza Gladys Adriana</v>
          </cell>
          <cell r="Z106" t="str">
            <v>Concluido</v>
          </cell>
          <cell r="AA106">
            <v>42633</v>
          </cell>
          <cell r="AB106">
            <v>42640</v>
          </cell>
        </row>
        <row r="107">
          <cell r="B107">
            <v>6110000024216</v>
          </cell>
          <cell r="C107" t="str">
            <v>Quisiera saber el salario del director general del Banco de Mexico</v>
          </cell>
          <cell r="D107" t="str">
            <v>BELEN CASILLAS</v>
          </cell>
          <cell r="E107" t="str">
            <v>TransparenciaBM@outlook.com</v>
          </cell>
          <cell r="F107" t="str">
            <v>Banco de México</v>
          </cell>
          <cell r="H107" t="str">
            <v>-</v>
          </cell>
          <cell r="I107" t="str">
            <v>-</v>
          </cell>
          <cell r="J107" t="str">
            <v>No especificado</v>
          </cell>
          <cell r="K107" t="str">
            <v>No especificado</v>
          </cell>
          <cell r="L107" t="str">
            <v>null</v>
          </cell>
          <cell r="M107" t="str">
            <v>México</v>
          </cell>
          <cell r="N107" t="str">
            <v xml:space="preserve">Correo electrónico: belencasillas8@hotmail.com </v>
          </cell>
          <cell r="O107" t="str">
            <v>Correo electrónico</v>
          </cell>
          <cell r="P107">
            <v>42633</v>
          </cell>
          <cell r="Q107">
            <v>42661</v>
          </cell>
          <cell r="S107" t="str">
            <v>Información pública</v>
          </cell>
          <cell r="T107" t="str">
            <v>Sueldos y salarios</v>
          </cell>
          <cell r="V107" t="str">
            <v>Se anexa respuesta</v>
          </cell>
          <cell r="W107">
            <v>60</v>
          </cell>
          <cell r="X107" t="str">
            <v>NO</v>
          </cell>
          <cell r="Y107" t="str">
            <v>Muñoz Nando Rubén</v>
          </cell>
          <cell r="Z107" t="str">
            <v>Concluido</v>
          </cell>
          <cell r="AA107">
            <v>42633</v>
          </cell>
          <cell r="AB107">
            <v>42640</v>
          </cell>
        </row>
        <row r="108">
          <cell r="B108" t="str">
            <v>CTC-BM-17364</v>
          </cell>
          <cell r="C108" t="str">
            <v>Hello, I m working in a Belgian bank located in Brussels. We hold (CBC Banque) a MXN account with BBVA Bancomer Mexico. One of our customer is expecting MXH amount from a Mexican company. This company pretends it is no more possible to make MXN payments out of Mexico (country) Is this real ? We can t find this information. Tks for help in this matter. Giovanni Scivoletto  CBC banque Brussels.</v>
          </cell>
          <cell r="D108" t="str">
            <v>SCIVOLETTO</v>
          </cell>
          <cell r="E108" t="str">
            <v>giovanni.scivoletto@cbc.be</v>
          </cell>
          <cell r="F108" t="str">
            <v>Banco de México</v>
          </cell>
          <cell r="M108" t="str">
            <v>Bélgica</v>
          </cell>
          <cell r="O108" t="str">
            <v>Entrega por el Sistema de Solicitudes de Acceso a la Información</v>
          </cell>
          <cell r="P108">
            <v>42633</v>
          </cell>
          <cell r="Q108">
            <v>42661</v>
          </cell>
          <cell r="S108" t="str">
            <v>Información pública</v>
          </cell>
          <cell r="T108" t="str">
            <v>Control de legalidad</v>
          </cell>
          <cell r="V108" t="str">
            <v>You will find the answer to you enquiry CTC-BM-17364 attached.</v>
          </cell>
          <cell r="W108">
            <v>60</v>
          </cell>
          <cell r="X108" t="str">
            <v>NO</v>
          </cell>
          <cell r="Y108" t="str">
            <v>Casillas Trejo Elizabeth</v>
          </cell>
          <cell r="Z108" t="str">
            <v>Concluido</v>
          </cell>
          <cell r="AA108">
            <v>42633</v>
          </cell>
          <cell r="AB108">
            <v>42649</v>
          </cell>
        </row>
        <row r="109">
          <cell r="B109" t="str">
            <v>CTC-BM-17375</v>
          </cell>
          <cell r="C109" t="str">
            <v>excelente dia.!! quiero saber si ustedes me podrian dar informacion sobre las monedas de oro de 50 pesos, quisiera adquirir algunas y si es posible adquirirlas con el banco de Mexico y desde luego el costo de cada moneda. gracias.!!</v>
          </cell>
          <cell r="D109" t="str">
            <v>RICARDO GUSTAVO ROJAS SALAZAR</v>
          </cell>
          <cell r="E109" t="str">
            <v>bateria_gus@hotmail.com</v>
          </cell>
          <cell r="F109" t="str">
            <v>Banco de México</v>
          </cell>
          <cell r="M109" t="str">
            <v>México</v>
          </cell>
          <cell r="O109" t="str">
            <v>Entrega por el Sistema de Solicitudes de Acceso a la Información</v>
          </cell>
          <cell r="P109">
            <v>42633</v>
          </cell>
          <cell r="Q109">
            <v>42661</v>
          </cell>
          <cell r="S109" t="str">
            <v>Información pública</v>
          </cell>
          <cell r="T109" t="str">
            <v>Metales preciosos</v>
          </cell>
          <cell r="V109" t="str">
            <v>Se anexa respuesta</v>
          </cell>
          <cell r="W109">
            <v>60</v>
          </cell>
          <cell r="X109" t="str">
            <v>NO</v>
          </cell>
          <cell r="Y109" t="str">
            <v>Muñoz Nando Rubén</v>
          </cell>
          <cell r="Z109" t="str">
            <v>Concluido</v>
          </cell>
          <cell r="AA109">
            <v>42633</v>
          </cell>
          <cell r="AB109">
            <v>42635</v>
          </cell>
        </row>
        <row r="110">
          <cell r="B110" t="str">
            <v>CTC-BM-17376</v>
          </cell>
          <cell r="C110" t="str">
            <v>Hola,
Mi empresa recibe dólares por servicios en el extranjero directamente en la cuenta de Scotiabank, y necesito conocer que límites tienen los bancos para fijar sus tasas de cambio de dólares ya que encuentro diferencias importantes entre Scotiabank y Banamex por mencionar solo dos. 
El día de hoy Scotiabank compra el dólar a 18.70 y lo vende a 20.07 con un diferencial de 1.37 pesos; mientras Banamex lo compra a 19.40 y lo vende a 20.15 con un diferencial de .75 pesos
Esta regulado esto? o mi única opción es cambiarme de banco? 
Gracias por su atención</v>
          </cell>
          <cell r="D110" t="str">
            <v>Martha Leticia Contreras Rosales</v>
          </cell>
          <cell r="E110" t="str">
            <v>martha@axai.com.mx</v>
          </cell>
          <cell r="F110" t="str">
            <v>Banco de México</v>
          </cell>
          <cell r="M110" t="str">
            <v>México</v>
          </cell>
          <cell r="O110" t="str">
            <v>Entrega por el Sistema de Solicitudes de Acceso a la Información</v>
          </cell>
          <cell r="P110">
            <v>42633</v>
          </cell>
          <cell r="Q110">
            <v>42661</v>
          </cell>
          <cell r="S110" t="str">
            <v>Información pública</v>
          </cell>
          <cell r="T110" t="str">
            <v>Control de legalidad</v>
          </cell>
          <cell r="V110" t="str">
            <v>La respuesta a su solicitud CTC-BM-17376 se encuentra en el archivo adjunto.</v>
          </cell>
          <cell r="W110">
            <v>40</v>
          </cell>
          <cell r="X110" t="str">
            <v>NO</v>
          </cell>
          <cell r="Y110" t="str">
            <v>Ríos Peraza Gladys Adriana</v>
          </cell>
          <cell r="Z110" t="str">
            <v>Concluido</v>
          </cell>
          <cell r="AA110">
            <v>42633</v>
          </cell>
          <cell r="AB110">
            <v>42639</v>
          </cell>
        </row>
        <row r="111">
          <cell r="B111" t="str">
            <v>CTC-BM-17377</v>
          </cell>
          <cell r="C111" t="str">
            <v>Buenas tardes me comunico con ustedes ya que hice una transferencia interbancaria por la aplicación de bancomer movil, con destino a una cuenta de saldazo oxxo banamex y por el momento no se me ah reflejado la transferencia ya que lo hice hoy a la hora de 06:55 hrs espero una pronta respuesta y aclaración sobre la tranferencia gracias</v>
          </cell>
          <cell r="D111" t="str">
            <v>Hugo Antonino Sanchez Varela</v>
          </cell>
          <cell r="E111" t="str">
            <v>huansava@gmail.com</v>
          </cell>
          <cell r="F111" t="str">
            <v>Banco de México</v>
          </cell>
          <cell r="O111" t="str">
            <v>Entrega por el Sistema de Solicitudes de Acceso a la Información</v>
          </cell>
          <cell r="P111">
            <v>42633</v>
          </cell>
          <cell r="Q111">
            <v>42661</v>
          </cell>
          <cell r="S111" t="str">
            <v>Información pública</v>
          </cell>
          <cell r="T111" t="str">
            <v>Sistemas electrónicos de pago</v>
          </cell>
          <cell r="V111" t="str">
            <v>Se anexa respuesta</v>
          </cell>
          <cell r="W111">
            <v>60</v>
          </cell>
          <cell r="X111" t="str">
            <v>NO</v>
          </cell>
          <cell r="Y111" t="str">
            <v>Muñoz Nando Rubén</v>
          </cell>
          <cell r="Z111" t="str">
            <v>Concluido</v>
          </cell>
          <cell r="AA111">
            <v>42633</v>
          </cell>
          <cell r="AB111">
            <v>42639</v>
          </cell>
        </row>
        <row r="112">
          <cell r="B112">
            <v>6110000024316</v>
          </cell>
          <cell r="C112" t="str">
            <v xml:space="preserve">Solicito atentamente se me proporcione información que corresponde a los reportes totales de 2015 y últimos avances de 2016 de la balanza comercial que ha registrado la dependencia, en especifico (todas aquellas fracciones arancelarias que sumaron el total de estos años para la parte AGROPECUARIA Y AGROINDUSTRIAL)
</v>
          </cell>
          <cell r="D112" t="str">
            <v>DULCE MARÍA ROSALES DÍAZ</v>
          </cell>
          <cell r="E112" t="str">
            <v>TransparenciaBM@outlook.com</v>
          </cell>
          <cell r="F112" t="str">
            <v>Banco de México</v>
          </cell>
          <cell r="H112" t="str">
            <v>MORELOS</v>
          </cell>
          <cell r="I112" t="str">
            <v>Atlautla de Victoria</v>
          </cell>
          <cell r="J112" t="str">
            <v>ATLAUTLA</v>
          </cell>
          <cell r="K112" t="str">
            <v>México</v>
          </cell>
          <cell r="L112">
            <v>56970</v>
          </cell>
          <cell r="M112" t="str">
            <v>México</v>
          </cell>
          <cell r="N112" t="str">
            <v xml:space="preserve">Correo electrónico: dmrosales@fnd.gob.mx </v>
          </cell>
          <cell r="O112" t="str">
            <v>Correo electrónico</v>
          </cell>
          <cell r="P112">
            <v>42633</v>
          </cell>
          <cell r="Q112">
            <v>42661</v>
          </cell>
          <cell r="S112" t="str">
            <v>Información pública</v>
          </cell>
          <cell r="T112" t="str">
            <v>Comercio exterior</v>
          </cell>
          <cell r="V112" t="str">
            <v>La respuesta a su solicitud se encuentra en el archivo adjunto.</v>
          </cell>
          <cell r="W112">
            <v>40</v>
          </cell>
          <cell r="X112" t="str">
            <v>NO</v>
          </cell>
          <cell r="Y112" t="str">
            <v>Ríos Peraza Gladys Adriana</v>
          </cell>
          <cell r="Z112" t="str">
            <v>Concluido</v>
          </cell>
          <cell r="AA112">
            <v>42633</v>
          </cell>
          <cell r="AB112">
            <v>42648</v>
          </cell>
        </row>
        <row r="113">
          <cell r="B113" t="str">
            <v>CTC-BM-17379</v>
          </cell>
          <cell r="C113" t="str">
            <v>Buen día.
Encontré vía internar la siguiente liga (http://www.banxico.org.mx:80/mercsecd/ConsultaInstrumentosServiceService), que consume un Servicio Web por parte de Banxico, para consulta de diferentes indicadores que emite el Banco de México, tengo la necesidad de obtener -la mediana de expectativas de inflación anual-, solicito información técnica para poder obtener dicha información atraves del consumo del WebService.
De ante mano agradezco la atención.</v>
          </cell>
          <cell r="D113" t="str">
            <v>Roberto Manuel Leon Jimenez</v>
          </cell>
          <cell r="E113" t="str">
            <v>roberto.leon@cajamorelia.com.mx</v>
          </cell>
          <cell r="F113" t="str">
            <v>Banco de México</v>
          </cell>
          <cell r="M113" t="str">
            <v>México</v>
          </cell>
          <cell r="O113" t="str">
            <v>Entrega por el Sistema de Solicitudes de Acceso a la Información</v>
          </cell>
          <cell r="P113">
            <v>42633</v>
          </cell>
          <cell r="Q113">
            <v>42661</v>
          </cell>
          <cell r="S113" t="str">
            <v>Información pública</v>
          </cell>
          <cell r="T113" t="str">
            <v>Desarrollos internos de software</v>
          </cell>
          <cell r="V113" t="str">
            <v>Anexa respuesta</v>
          </cell>
          <cell r="W113">
            <v>60</v>
          </cell>
          <cell r="X113" t="str">
            <v>NO</v>
          </cell>
          <cell r="Y113" t="str">
            <v>Muñoz Nando Rubén</v>
          </cell>
          <cell r="Z113" t="str">
            <v>Concluido</v>
          </cell>
          <cell r="AA113">
            <v>42633</v>
          </cell>
          <cell r="AB113">
            <v>42640</v>
          </cell>
        </row>
        <row r="114">
          <cell r="B114" t="str">
            <v>CTC-BM-17382</v>
          </cell>
          <cell r="C114" t="str">
            <v>Estimados/as 
Me dirijo a ustedes esperando saber cual es la fecha y el monto asignado en la primera subasta primaria del bono M 270603 en la fecha 27/12/2006.
Les agradezco de antemano et quedo a la espera de su contestación. 
Omar Banna 
Analista de renta fija 
http://www.exchange-data.com</v>
          </cell>
          <cell r="D114" t="str">
            <v>Omar BANNA</v>
          </cell>
          <cell r="E114" t="str">
            <v>o.banna@exchange-data.com</v>
          </cell>
          <cell r="F114" t="str">
            <v>Banco de México</v>
          </cell>
          <cell r="O114" t="str">
            <v>Entrega por el Sistema de Solicitudes de Acceso a la Información</v>
          </cell>
          <cell r="P114">
            <v>42634</v>
          </cell>
          <cell r="Q114">
            <v>42662</v>
          </cell>
          <cell r="S114" t="str">
            <v>Información pública</v>
          </cell>
          <cell r="T114" t="str">
            <v>Acceso a la información</v>
          </cell>
          <cell r="V114" t="str">
            <v>Se anexa respuesta</v>
          </cell>
          <cell r="W114">
            <v>60</v>
          </cell>
          <cell r="X114" t="str">
            <v>NO</v>
          </cell>
          <cell r="Y114" t="str">
            <v>Muñoz Nando Rubén</v>
          </cell>
          <cell r="Z114" t="str">
            <v>Concluido</v>
          </cell>
          <cell r="AA114">
            <v>42634</v>
          </cell>
          <cell r="AB114">
            <v>42640</v>
          </cell>
        </row>
        <row r="115">
          <cell r="B115">
            <v>6110000024416</v>
          </cell>
          <cell r="C115" t="str">
            <v>Para la Peninsula de Yucatan, y del 1 de Enero de 2015 a la fecha actual de la presente solicitud, deseo conocer lo siguiente: 1.- RELACION de Vacantes (las que se hayan dado en el periodo antes mencionado) que contengan, nombre especifico del puesto, domicilio del puesto(con ciudad y estado), objetivo general del puesto, perfil del puesto, sueldo mensual (Bruto y Neto) del puesto,  nombre completo y puesto especifico del jefe inmediato superior, datos del contacto para solicitar el puesto. 2.- Deseo conocer las personas que INGRESARON a trabajar a su instituto señalando lo siguiente: nombre especifico del puesto, domicilio del puesto(con ciudad y estado), objetivo general del puesto, perfil del puesto, sueldo mensual (Bruto y Neto) del puesto,  nombre completo y puesto especifico del jefe inmediato superior. 3.- Deseo conocer las personas que les dieron de BAJA en su instituto señalando lo siguiente: nombre especifico del puesto, domicilio del puesto(con ciudad y estado), objetivo general del puesto, perfil del puesto, sueldo mensual (Bruto y Neto) del puesto,  nombre completo y puesto especifico del jefe inmediato superior, hoja de calculo de finiquito, documento donde se proporcione un informe especifico del motivo de la baja del empleado. 4.-Solicito la informacion MAS RECIENTE del punto numero uno de esta solicitud.</v>
          </cell>
          <cell r="D115" t="str">
            <v>JUAN PEREZ SOSA</v>
          </cell>
          <cell r="E115" t="str">
            <v>TransparenciaBM@outlook.com</v>
          </cell>
          <cell r="F115" t="str">
            <v>Banco de México</v>
          </cell>
          <cell r="H115">
            <v>60</v>
          </cell>
          <cell r="I115" t="str">
            <v>Altabrisa</v>
          </cell>
          <cell r="J115" t="str">
            <v>MERIDA</v>
          </cell>
          <cell r="K115" t="str">
            <v>Yucatán</v>
          </cell>
          <cell r="L115">
            <v>97130</v>
          </cell>
          <cell r="M115" t="str">
            <v>México</v>
          </cell>
          <cell r="O115" t="str">
            <v>Correo electrónico</v>
          </cell>
          <cell r="P115">
            <v>42634</v>
          </cell>
          <cell r="Q115">
            <v>42662</v>
          </cell>
          <cell r="S115" t="str">
            <v>Información pública</v>
          </cell>
          <cell r="T115" t="str">
            <v>Organización</v>
          </cell>
          <cell r="V115" t="str">
            <v>La respuesta a su solicitud 6110000024416 la encontrará en el archivo adjunto.</v>
          </cell>
          <cell r="W115">
            <v>160</v>
          </cell>
          <cell r="X115" t="str">
            <v>NO</v>
          </cell>
          <cell r="Y115" t="str">
            <v>Casillas Trejo Elizabeth</v>
          </cell>
          <cell r="Z115" t="str">
            <v>Concluido</v>
          </cell>
          <cell r="AA115">
            <v>42634</v>
          </cell>
          <cell r="AB115">
            <v>42662</v>
          </cell>
        </row>
        <row r="116">
          <cell r="B116" t="str">
            <v>CTC-BM-17383</v>
          </cell>
          <cell r="C116" t="str">
            <v>Buen día,
el 9 de septiembre realice una transferencia internacional de un banco austriaco a mi cuenta de Bancomer, desafortunadamente cometí un error en el número de cuentra y hasta el momento no ha llegado el dinero, pueden por favor ayudarme a localizar el dinero y corregir el número de cuenta, pueden verificarla con mi nombre.
El número de cuenta correcto es 012680011599981011
Mil gracias por su atención,
Rebeca Mena
Envio los datos de la transferencia, 
Buchungsdatum 09.09.2016 Valutadatum 09.09.2016
Text HAUS/CASA EUR 94.000,00
BEGUENSTIGTER
REBECA MENA TABARES
ADALBERTO MARTINEZ 432
76180 QUERETARO
MEXIKO
KTO:12680011599981000
BIC:BCMRMXMMXXX
BBVA BANCOMER S.A. HEAD
OFFICE
UNSERE REF.
207061609083AEF-DAN00006
WERT 09.09.2016
Ersterfassungsreferenz 207061609083AEF-DAN000060003</v>
          </cell>
          <cell r="D116" t="str">
            <v>Rebeca Mena Tabares</v>
          </cell>
          <cell r="E116" t="str">
            <v>menarebeca@hotmail.com</v>
          </cell>
          <cell r="F116" t="str">
            <v>Banco de México</v>
          </cell>
          <cell r="M116" t="str">
            <v>México</v>
          </cell>
          <cell r="O116" t="str">
            <v>Entrega por el Sistema de Solicitudes de Acceso a la Información</v>
          </cell>
          <cell r="P116">
            <v>42634</v>
          </cell>
          <cell r="Q116">
            <v>42662</v>
          </cell>
          <cell r="S116" t="str">
            <v>Información pública</v>
          </cell>
          <cell r="T116" t="str">
            <v>Sistemas electrónicos de pago</v>
          </cell>
          <cell r="V116" t="str">
            <v>La respuesta a su solicitud CTC-BM-17383 se encuentra en el archivo adjunto.</v>
          </cell>
          <cell r="W116">
            <v>40</v>
          </cell>
          <cell r="X116" t="str">
            <v>NO</v>
          </cell>
          <cell r="Y116" t="str">
            <v>Ríos Peraza Gladys Adriana</v>
          </cell>
          <cell r="Z116" t="str">
            <v>Concluido</v>
          </cell>
          <cell r="AA116">
            <v>42634</v>
          </cell>
          <cell r="AB116">
            <v>42639</v>
          </cell>
        </row>
        <row r="117">
          <cell r="B117" t="str">
            <v>CTC-BM-17385</v>
          </cell>
          <cell r="C117" t="str">
            <v>A quien corresponda: Muy buenos días antes que nada quisiera presentarme, mi nombre es Normando Calderón Zatarain, originario de la ciudad de Ensenada Baja California, soy estudiante de Universidad Xochicalco Campus Ensenada en la Licenciatura de Criminalística y estoy haciendo mi tesis sobre los materiales con los que sustituyen los elementos de seguridad de los billetes,  les quisiera comentar mi inquietud acerca de saber mas información sobre este tema ya que es muy escasa,  parte de mi investigación es dirigirme con las organizaciones encargadas de esta problemática en este caso el Banco de México.
A continuación tengo una serie de preguntas que me gustaría me pudieran responder:
¿cual es el billete mas falsificado? 
¿en que lugar de la república se da mas esta problemática? 
¿como ha evolucionado la falsificación de billetes con el apoyo de las nuevas tecnologías? 
del billete mas falsificado ¿cuales son los elementos de seguridad que mejor se falsifican?
Sin mas que decir me retiro y espero su respuesta, que tengan excelente día, gracias.</v>
          </cell>
          <cell r="D117" t="str">
            <v>Normando Calderón Zatarain</v>
          </cell>
          <cell r="E117" t="str">
            <v>normando1293@hotmail.com</v>
          </cell>
          <cell r="F117" t="str">
            <v>Banco de México</v>
          </cell>
          <cell r="M117" t="str">
            <v>México</v>
          </cell>
          <cell r="O117" t="str">
            <v>Entrega por el Sistema de Solicitudes de Acceso a la Información</v>
          </cell>
          <cell r="P117">
            <v>42634</v>
          </cell>
          <cell r="Q117">
            <v>42662</v>
          </cell>
          <cell r="S117" t="str">
            <v>Información pública</v>
          </cell>
          <cell r="T117" t="str">
            <v>Prevención</v>
          </cell>
          <cell r="V117" t="str">
            <v>Se anexa respuesta</v>
          </cell>
          <cell r="W117">
            <v>60</v>
          </cell>
          <cell r="X117" t="str">
            <v>NO</v>
          </cell>
          <cell r="Y117" t="str">
            <v>Muñoz Nando Rubén</v>
          </cell>
          <cell r="Z117" t="str">
            <v>Concluido</v>
          </cell>
          <cell r="AA117">
            <v>42634</v>
          </cell>
          <cell r="AB117">
            <v>42640</v>
          </cell>
        </row>
        <row r="118">
          <cell r="B118" t="str">
            <v>CTC-BM-17386</v>
          </cell>
          <cell r="C118" t="str">
            <v>Buen dia, me podrian ayudar a hacer una revision de las series para: Banca de desarrollo crédito por entidad federativa, sector económico y situación de la cartera. Al parecer la suma del desglose esta mal para unas series, en especial para el total de Republica Mexicana o Cartera Total, los datos de Jun 2016 para Republica Mexicana solo incluyen los estados y Sector externo, pero sin incluir, Vivienda Consumo, Ajuste Estadistico y Otros Sectores. Sin Embargo para meses previos, la suma es para todas las series en conjunto. Muchas gracias de antemano.</v>
          </cell>
          <cell r="D118" t="str">
            <v>Rocio Miguel Samano</v>
          </cell>
          <cell r="E118" t="str">
            <v>romiguel@securities.com</v>
          </cell>
          <cell r="F118" t="str">
            <v>Banco de México</v>
          </cell>
          <cell r="M118" t="str">
            <v>Estados Unidos</v>
          </cell>
          <cell r="O118" t="str">
            <v>Entrega por el Sistema de Solicitudes de Acceso a la Información</v>
          </cell>
          <cell r="P118">
            <v>42634</v>
          </cell>
          <cell r="Q118">
            <v>42662</v>
          </cell>
          <cell r="S118" t="str">
            <v>Información pública</v>
          </cell>
          <cell r="T118" t="str">
            <v>Información crediticia</v>
          </cell>
          <cell r="V118" t="str">
            <v>Se anexa respuesta</v>
          </cell>
          <cell r="W118">
            <v>60</v>
          </cell>
          <cell r="X118" t="str">
            <v>NO</v>
          </cell>
          <cell r="Y118" t="str">
            <v>Muñoz Nando Rubén</v>
          </cell>
          <cell r="Z118" t="str">
            <v>Concluido</v>
          </cell>
          <cell r="AA118">
            <v>42634</v>
          </cell>
          <cell r="AB118">
            <v>42640</v>
          </cell>
        </row>
        <row r="119">
          <cell r="B119">
            <v>6110000024516</v>
          </cell>
          <cell r="C119" t="str">
            <v>Solicito   conocer   el   Sueldo   Mensual   Bruto   y   Neto,   así como   todas   aquellasprestaciones ordinarias y extraordinarias (como por ejemplo; aguinaldo, seguro devida, seguro de gastos médicos mayores, prima vacacional, prima dominical, valesde   despensa)   del   titular de:   Banco   de   México,   Agustín   Guillermo   CarstensCarstens</v>
          </cell>
          <cell r="D119" t="str">
            <v>MONIKA HERNANDEZ RUIZ</v>
          </cell>
          <cell r="E119" t="str">
            <v>TransparenciaBM@outlook.com</v>
          </cell>
          <cell r="F119" t="str">
            <v>Banco de México</v>
          </cell>
          <cell r="H119" t="str">
            <v>FLORES</v>
          </cell>
          <cell r="I119" t="str">
            <v>Algarin</v>
          </cell>
          <cell r="J119" t="str">
            <v>CUAUHTEMOC</v>
          </cell>
          <cell r="K119" t="str">
            <v>Distrito Federal</v>
          </cell>
          <cell r="L119">
            <v>6880</v>
          </cell>
          <cell r="M119" t="str">
            <v>México</v>
          </cell>
          <cell r="O119" t="str">
            <v>Correo electrónico</v>
          </cell>
          <cell r="P119">
            <v>42634</v>
          </cell>
          <cell r="Q119">
            <v>42662</v>
          </cell>
          <cell r="S119" t="str">
            <v>Información pública</v>
          </cell>
          <cell r="T119" t="str">
            <v>Sueldos y salarios</v>
          </cell>
          <cell r="V119" t="str">
            <v>La respuesta a su solicitud 6110000024516 la encontrará en el archivo adjunto.</v>
          </cell>
          <cell r="W119">
            <v>60</v>
          </cell>
          <cell r="X119" t="str">
            <v>NO</v>
          </cell>
          <cell r="Y119" t="str">
            <v>Casillas Trejo Elizabeth</v>
          </cell>
          <cell r="Z119" t="str">
            <v>Concluido</v>
          </cell>
          <cell r="AA119">
            <v>42634</v>
          </cell>
          <cell r="AB119">
            <v>42662</v>
          </cell>
        </row>
        <row r="120">
          <cell r="B120" t="str">
            <v>LT-BM-17389</v>
          </cell>
          <cell r="C120" t="str">
            <v>Solicito atentamente un listado de las direcciones de correo electrónico de los servidores públicos de ese sujeto obligado que tengan antecedente académico de licenciado en Derecho o abogado. Recalco que sólo requiero conocer sus direcciones de correo electrónico, de igual forma, reitero mi atenta petición de que sea en formato editable. Por último, no omito mencionar que solicito atentamente que la respuesta no me remita al directorio público del sujeto obligado, a una consulta individualizada, ya que al tener que hacer la búsqueda manual entre el universo de servidores públicos hacen inviable el ejercicio de mi derecho de acceso a la información, por el alto requerimiento de tiempo que tendría que dedicar a dicha labor. Agradezco su colaboración.</v>
          </cell>
          <cell r="D120" t="str">
            <v>oscar flores flores</v>
          </cell>
          <cell r="E120" t="str">
            <v>off_83@hotmail.com</v>
          </cell>
          <cell r="F120" t="str">
            <v>Banco de México</v>
          </cell>
          <cell r="M120" t="str">
            <v>México</v>
          </cell>
          <cell r="O120" t="str">
            <v>Correo electrónico</v>
          </cell>
          <cell r="P120">
            <v>42634</v>
          </cell>
          <cell r="Q120">
            <v>42662</v>
          </cell>
          <cell r="S120" t="str">
            <v>Información pública</v>
          </cell>
          <cell r="T120" t="str">
            <v>Relaciones laborales y sindicales</v>
          </cell>
          <cell r="V120" t="str">
            <v>La respuesta a su solicitud LT-BM-17389 se encuentra en el archivo adjunto.</v>
          </cell>
          <cell r="W120">
            <v>40</v>
          </cell>
          <cell r="X120" t="str">
            <v>NO</v>
          </cell>
          <cell r="Y120" t="str">
            <v>Ríos Peraza Gladys Adriana</v>
          </cell>
          <cell r="Z120" t="str">
            <v>Concluido</v>
          </cell>
          <cell r="AA120">
            <v>42634</v>
          </cell>
          <cell r="AB120">
            <v>42648</v>
          </cell>
        </row>
        <row r="121">
          <cell r="B121">
            <v>6110000024616</v>
          </cell>
          <cell r="C121" t="str">
            <v>quien es el presidente del banco de mexico y cuanto gana</v>
          </cell>
          <cell r="D121" t="str">
            <v>MAURICIO CRUZ CRUZ</v>
          </cell>
          <cell r="E121" t="str">
            <v>TransparenciaBM@outlook.com</v>
          </cell>
          <cell r="F121" t="str">
            <v>Banco de México</v>
          </cell>
          <cell r="H121" t="str">
            <v>TULIPANES MANZANA 6</v>
          </cell>
          <cell r="I121" t="str">
            <v>Terán</v>
          </cell>
          <cell r="J121" t="str">
            <v>TUXTLA GUTIERREZ</v>
          </cell>
          <cell r="K121" t="str">
            <v>Chiapas</v>
          </cell>
          <cell r="L121">
            <v>29050</v>
          </cell>
          <cell r="M121" t="str">
            <v>México</v>
          </cell>
          <cell r="N121" t="str">
            <v>Correo electrónico: mas_7596@hotmail.com</v>
          </cell>
          <cell r="O121" t="str">
            <v>Correo electrónico</v>
          </cell>
          <cell r="P121">
            <v>42634</v>
          </cell>
          <cell r="Q121">
            <v>42662</v>
          </cell>
          <cell r="S121" t="str">
            <v>Información pública</v>
          </cell>
          <cell r="T121" t="str">
            <v>Sueldos y salarios</v>
          </cell>
          <cell r="V121" t="str">
            <v>Se anexa respuesta</v>
          </cell>
          <cell r="W121">
            <v>60</v>
          </cell>
          <cell r="X121" t="str">
            <v>NO</v>
          </cell>
          <cell r="Y121" t="str">
            <v>Muñoz Nando Rubén</v>
          </cell>
          <cell r="Z121" t="str">
            <v>Concluido</v>
          </cell>
          <cell r="AA121">
            <v>42634</v>
          </cell>
          <cell r="AB121">
            <v>42640</v>
          </cell>
        </row>
        <row r="122">
          <cell r="B122" t="str">
            <v>CTC-BM-17391</v>
          </cell>
          <cell r="C122" t="str">
            <v>Buen día necesito el CEP de la siguiente clave de rastreo  85901184164325064, no me lo genera y lo he intentado muchísimas veces. ME URGE..
Gracias</v>
          </cell>
          <cell r="D122" t="str">
            <v>cesar rene alvizar guerrero</v>
          </cell>
          <cell r="E122" t="str">
            <v>alvizar829@gmail.com</v>
          </cell>
          <cell r="F122" t="str">
            <v>Banco de México</v>
          </cell>
          <cell r="O122" t="str">
            <v>Entrega por el Sistema de Solicitudes de Acceso a la Información</v>
          </cell>
          <cell r="P122">
            <v>42635</v>
          </cell>
          <cell r="Q122">
            <v>42663</v>
          </cell>
          <cell r="S122" t="str">
            <v>Información pública</v>
          </cell>
          <cell r="T122" t="str">
            <v>Sistemas electrónicos de pago</v>
          </cell>
          <cell r="V122" t="str">
            <v>La respuesta a su solicitud CTC-BM-17391 se encuentra en el archivo adjunto</v>
          </cell>
          <cell r="W122">
            <v>40</v>
          </cell>
          <cell r="X122" t="str">
            <v>NO</v>
          </cell>
          <cell r="Y122" t="str">
            <v>Ríos Peraza Gladys Adriana</v>
          </cell>
          <cell r="Z122" t="str">
            <v>Concluido</v>
          </cell>
          <cell r="AA122">
            <v>42635</v>
          </cell>
          <cell r="AB122">
            <v>42640</v>
          </cell>
        </row>
        <row r="123">
          <cell r="B123">
            <v>6110000024716</v>
          </cell>
          <cell r="C123" t="str">
            <v>cuales son las cuentas bancarias del ayuntamiento de huixquilucan en que bancos tienen cuentas</v>
          </cell>
          <cell r="D123" t="str">
            <v>JUAN SOTO</v>
          </cell>
          <cell r="E123" t="str">
            <v>TransparenciaBM@outlook.com</v>
          </cell>
          <cell r="F123" t="str">
            <v>Banco de México</v>
          </cell>
          <cell r="H123" t="str">
            <v>SIN NOMBRE</v>
          </cell>
          <cell r="I123" t="str">
            <v>Barrio de la Cabecera 3a Sección</v>
          </cell>
          <cell r="J123" t="str">
            <v>ALMOLOYA DE JUAREZ</v>
          </cell>
          <cell r="K123" t="str">
            <v>México</v>
          </cell>
          <cell r="L123">
            <v>50904</v>
          </cell>
          <cell r="M123" t="str">
            <v>México</v>
          </cell>
          <cell r="N123" t="str">
            <v xml:space="preserve">cuanto pagan de comiciones en cada una de las cuentas bancarias que tiene el ayuntamiento de Huixquilucan
_________________________________
Correo electrónico:jcash9447@gmail.com
</v>
          </cell>
          <cell r="O123" t="str">
            <v>Correo electrónico</v>
          </cell>
          <cell r="P123">
            <v>42635</v>
          </cell>
          <cell r="Q123">
            <v>42663</v>
          </cell>
          <cell r="S123" t="str">
            <v>Información no competencia del BM</v>
          </cell>
          <cell r="T123" t="str">
            <v>Acceso a la información</v>
          </cell>
          <cell r="V123" t="str">
            <v>Se anexa respuesta</v>
          </cell>
          <cell r="W123">
            <v>60</v>
          </cell>
          <cell r="X123" t="str">
            <v>NO</v>
          </cell>
          <cell r="Y123" t="str">
            <v>Muñoz Nando Rubén</v>
          </cell>
          <cell r="Z123" t="str">
            <v>Concluido</v>
          </cell>
          <cell r="AA123">
            <v>42635</v>
          </cell>
          <cell r="AB123">
            <v>42640</v>
          </cell>
        </row>
        <row r="124">
          <cell r="B124" t="str">
            <v>CTC-BM-17392</v>
          </cell>
          <cell r="C124" t="str">
            <v>Buen día. No sé si esto sea aquí o en donde se tenga que hacer o donde tengo que investigar. Quiero ver la posibilidad de que ustedes me pudieran dar razón de más o menos el valor de una moneda de 20 centavos (entre los años 45-71). Sé que son de bronce, pero me gustaría poder venderlas. Espero me puedan dar una respuesta. Gracias.</v>
          </cell>
          <cell r="D124" t="str">
            <v>Armando Chávez</v>
          </cell>
          <cell r="E124" t="str">
            <v>acme1977@yahoo.com</v>
          </cell>
          <cell r="F124" t="str">
            <v>Banco de México</v>
          </cell>
          <cell r="O124" t="str">
            <v>Entrega por el Sistema de Solicitudes de Acceso a la Información</v>
          </cell>
          <cell r="P124">
            <v>42635</v>
          </cell>
          <cell r="Q124">
            <v>42663</v>
          </cell>
          <cell r="S124" t="str">
            <v>Información pública</v>
          </cell>
          <cell r="T124" t="str">
            <v>Monedas metálicas</v>
          </cell>
          <cell r="V124" t="str">
            <v>La respuesta a su consulta CTC-BM-17392 la encontrará en el archivo adjunto.</v>
          </cell>
          <cell r="W124">
            <v>40</v>
          </cell>
          <cell r="X124" t="str">
            <v>NO</v>
          </cell>
          <cell r="Y124" t="str">
            <v>Casillas Trejo Elizabeth</v>
          </cell>
          <cell r="Z124" t="str">
            <v>Concluido</v>
          </cell>
          <cell r="AA124">
            <v>42635</v>
          </cell>
          <cell r="AB124">
            <v>42641</v>
          </cell>
        </row>
        <row r="125">
          <cell r="B125">
            <v>6110000024816</v>
          </cell>
          <cell r="C125" t="str">
            <v xml:space="preserve">Solicito atentamente un listado de las direcciones de correo electrónico de los servidores públicos de ese sujeto obligado que tengan antecedente académico de licenciado en Derecho o abogado. Recalco que sólo requiero conocer sus direcciones de correo electrónico, de igual forma, reitero mi atenta petición de que sea en formato editable. Por último, no omito mencionar que solicito atentamente que la respuesta no me remita al directorio público del sujeto obligado, a una consulta individualizada, ya que al tener que hacer la búsqueda manual entre el universo de servidores públicos hacen inviable el ejercicio de mi derecho de acceso a la información, por el alto requerimiento de tiempo que tendría que dedicar a dicha labor. Agradezco su colaboración.
</v>
          </cell>
          <cell r="D125" t="str">
            <v>OSCAR FLORES FLORES</v>
          </cell>
          <cell r="E125" t="str">
            <v>TransparenciaBM@outlook.com</v>
          </cell>
          <cell r="F125" t="str">
            <v>Banco de México</v>
          </cell>
          <cell r="H125" t="str">
            <v>MIXTECAS</v>
          </cell>
          <cell r="I125" t="str">
            <v>Benito Juárez</v>
          </cell>
          <cell r="J125" t="str">
            <v>NEZAHUALCOYOTL</v>
          </cell>
          <cell r="K125" t="str">
            <v xml:space="preserve"> México </v>
          </cell>
          <cell r="L125">
            <v>57000</v>
          </cell>
          <cell r="M125" t="str">
            <v>México</v>
          </cell>
          <cell r="N125" t="str">
            <v>Correo electrónico: off_83@hotmail.com</v>
          </cell>
          <cell r="O125" t="str">
            <v>Correo electrónico</v>
          </cell>
          <cell r="P125">
            <v>42635</v>
          </cell>
          <cell r="Q125">
            <v>42663</v>
          </cell>
          <cell r="S125" t="str">
            <v>Información pública</v>
          </cell>
          <cell r="T125" t="str">
            <v>Relaciones laborales y sindicales</v>
          </cell>
          <cell r="V125" t="str">
            <v>La respuesta a su solicitud se encuentra en el archivo adjunto.</v>
          </cell>
          <cell r="W125">
            <v>40</v>
          </cell>
          <cell r="X125" t="str">
            <v>NO</v>
          </cell>
          <cell r="Y125" t="str">
            <v>Ríos Peraza Gladys Adriana</v>
          </cell>
          <cell r="Z125" t="str">
            <v>Concluido</v>
          </cell>
          <cell r="AA125">
            <v>42635</v>
          </cell>
          <cell r="AB125">
            <v>42648</v>
          </cell>
        </row>
        <row r="126">
          <cell r="B126">
            <v>6110000024916</v>
          </cell>
          <cell r="C126" t="str">
            <v>Requiero conocer de qué nivel es el blindaje de cada una de los 22 vehículos blindados que están al servicio del Banco de México.</v>
          </cell>
          <cell r="D126" t="str">
            <v>MÓNICA VILLANUEVA GUERRERO</v>
          </cell>
          <cell r="E126" t="str">
            <v>TransparenciaBM@outlook.com</v>
          </cell>
          <cell r="F126" t="str">
            <v>Banco de México</v>
          </cell>
          <cell r="H126" t="str">
            <v>CAMPOS ELISEOS</v>
          </cell>
          <cell r="I126" t="str">
            <v>Polanco III Sección</v>
          </cell>
          <cell r="J126" t="str">
            <v>MIGUEL HIDALGO</v>
          </cell>
          <cell r="K126" t="str">
            <v>Distrito Federal</v>
          </cell>
          <cell r="L126">
            <v>11540</v>
          </cell>
          <cell r="M126" t="str">
            <v>México</v>
          </cell>
          <cell r="N126" t="str">
            <v>Correo electrónico: monivillag@gmail.com</v>
          </cell>
          <cell r="O126" t="str">
            <v>Correo electrónico</v>
          </cell>
          <cell r="P126">
            <v>42635</v>
          </cell>
          <cell r="Q126">
            <v>42663</v>
          </cell>
          <cell r="S126" t="str">
            <v>Información reservada</v>
          </cell>
          <cell r="T126" t="str">
            <v>Protección</v>
          </cell>
          <cell r="V126" t="str">
            <v>La respuesta a su consulta 6110000024916 es encuentra en el archivo adjunto</v>
          </cell>
          <cell r="W126">
            <v>90</v>
          </cell>
          <cell r="X126" t="str">
            <v>NO</v>
          </cell>
          <cell r="Y126" t="str">
            <v>Casillas Trejo Elizabeth</v>
          </cell>
          <cell r="Z126" t="str">
            <v>Concluido</v>
          </cell>
          <cell r="AA126">
            <v>42635</v>
          </cell>
          <cell r="AB126">
            <v>42662</v>
          </cell>
        </row>
        <row r="127">
          <cell r="B127">
            <v>6110000025016</v>
          </cell>
          <cell r="C127" t="str">
            <v>Requiero conocer cuál es el objetivo de la Gerencia de Protección e Investigación de Seguridad.</v>
          </cell>
          <cell r="D127" t="str">
            <v>MÓNICA VILLANUEVA GUERRERO</v>
          </cell>
          <cell r="E127" t="str">
            <v>TransparenciaBM@outlook.com</v>
          </cell>
          <cell r="F127" t="str">
            <v>Banco de México</v>
          </cell>
          <cell r="H127" t="str">
            <v>CAMPOS ELISEOS</v>
          </cell>
          <cell r="I127" t="str">
            <v>Polanco III Sección</v>
          </cell>
          <cell r="J127" t="str">
            <v>MIGUEL HIDALGO</v>
          </cell>
          <cell r="K127" t="str">
            <v>Distrito Federal</v>
          </cell>
          <cell r="L127">
            <v>11540</v>
          </cell>
          <cell r="M127" t="str">
            <v>México</v>
          </cell>
          <cell r="N127" t="str">
            <v>Correo electrónico: monivillag@gmail.com</v>
          </cell>
          <cell r="O127" t="str">
            <v>Correo electrónico</v>
          </cell>
          <cell r="P127">
            <v>42635</v>
          </cell>
          <cell r="Q127">
            <v>42663</v>
          </cell>
          <cell r="S127" t="str">
            <v>Información pública</v>
          </cell>
          <cell r="T127" t="str">
            <v>Organización</v>
          </cell>
          <cell r="V127" t="str">
            <v>La respuesta a su solicitud 6110000025016 la encontrará en el archivo adjunto.</v>
          </cell>
          <cell r="W127">
            <v>25</v>
          </cell>
          <cell r="X127" t="str">
            <v>NO</v>
          </cell>
          <cell r="Y127" t="str">
            <v>Casillas Trejo Elizabeth</v>
          </cell>
          <cell r="Z127" t="str">
            <v>Concluido</v>
          </cell>
          <cell r="AA127">
            <v>42635</v>
          </cell>
          <cell r="AB127">
            <v>42662</v>
          </cell>
        </row>
        <row r="128">
          <cell r="B128" t="str">
            <v>CTC-BM-17395</v>
          </cell>
          <cell r="C128" t="str">
            <v>Me permito solicitar muy atentamente me informe si ya realizaron un deposito a nombre de Carlos María Rodriguez Morales, por parte de Michael B. Cramer, de la empresa: PREMIER CLOSING AND ESCROW SERVICES, realizada el 08-09-2016 por USD 50,294.88 depositados en BOFAUS3N, con dirección en: 135 S 
LASALLE ST. CHICAGO IL 60603.
Muchas gracias y espero su contestación</v>
          </cell>
          <cell r="D128" t="str">
            <v>Leon fco Rodriguez Rivero</v>
          </cell>
          <cell r="E128" t="str">
            <v>cp.leonr@gmail.com</v>
          </cell>
          <cell r="F128" t="str">
            <v>Banco de México</v>
          </cell>
          <cell r="M128" t="str">
            <v>México</v>
          </cell>
          <cell r="O128" t="str">
            <v>Entrega por el Sistema de Solicitudes de Acceso a la Información</v>
          </cell>
          <cell r="P128">
            <v>42635</v>
          </cell>
          <cell r="Q128">
            <v>42663</v>
          </cell>
          <cell r="S128" t="str">
            <v>Información pública</v>
          </cell>
          <cell r="T128" t="str">
            <v>SPEI</v>
          </cell>
          <cell r="V128" t="str">
            <v>Se anexa respuesta</v>
          </cell>
          <cell r="W128">
            <v>60</v>
          </cell>
          <cell r="X128" t="str">
            <v>NO</v>
          </cell>
          <cell r="Y128" t="str">
            <v>Muñoz Nando Rubén</v>
          </cell>
          <cell r="Z128" t="str">
            <v>Concluido</v>
          </cell>
          <cell r="AA128">
            <v>42635</v>
          </cell>
          <cell r="AB128">
            <v>42639</v>
          </cell>
        </row>
        <row r="129">
          <cell r="B129" t="str">
            <v>CTC-BM-17398</v>
          </cell>
          <cell r="C129" t="str">
            <v>Buen día, soy estudiante de la Unadm y necesito realizar una tarea de la materia de macro-economía solo que me faltan datos para culminarla, ocupo las estadísticas del agregado monetario M1 y de la base monetaria del año 2005 al 2015.
Les agradezco su ayuda y espero respuesta. Saludos.</v>
          </cell>
          <cell r="D129" t="str">
            <v>Enjoly</v>
          </cell>
          <cell r="E129" t="str">
            <v>enjoly_93@hotmail.com</v>
          </cell>
          <cell r="F129" t="str">
            <v>Banco de México</v>
          </cell>
          <cell r="M129" t="str">
            <v>México</v>
          </cell>
          <cell r="O129" t="str">
            <v>Entrega por el Sistema de Solicitudes de Acceso a la Información</v>
          </cell>
          <cell r="P129">
            <v>42635</v>
          </cell>
          <cell r="Q129">
            <v>42663</v>
          </cell>
          <cell r="S129" t="str">
            <v>Información pública</v>
          </cell>
          <cell r="T129" t="str">
            <v>Actividad económica</v>
          </cell>
          <cell r="V129" t="str">
            <v>La respuesta a su consulta CTC-BM-17398 se encuentra en el archivo adjunto.</v>
          </cell>
          <cell r="W129">
            <v>40</v>
          </cell>
          <cell r="X129" t="str">
            <v>NO</v>
          </cell>
          <cell r="Y129" t="str">
            <v>Ríos Peraza Gladys Adriana</v>
          </cell>
          <cell r="Z129" t="str">
            <v>Concluido</v>
          </cell>
          <cell r="AA129">
            <v>42635</v>
          </cell>
          <cell r="AB129">
            <v>42642</v>
          </cell>
        </row>
        <row r="130">
          <cell r="B130" t="str">
            <v>CTC-BM-17399</v>
          </cell>
          <cell r="C130" t="str">
            <v>solicito algun numero de contacto con quien pueda revisar dos transferencias realizadas de su banco a mi cuenta y no ubico a que facturas corresponden</v>
          </cell>
          <cell r="D130" t="str">
            <v>NAF-TE GONZALEZ</v>
          </cell>
          <cell r="E130" t="str">
            <v>nafte.gonzalez@isulmed.com</v>
          </cell>
          <cell r="F130" t="str">
            <v>Banco de México</v>
          </cell>
          <cell r="M130" t="str">
            <v>México</v>
          </cell>
          <cell r="O130" t="str">
            <v>Entrega por el Sistema de Solicitudes de Acceso a la Información</v>
          </cell>
          <cell r="P130">
            <v>42635</v>
          </cell>
          <cell r="Q130">
            <v>42663</v>
          </cell>
          <cell r="S130" t="str">
            <v>Información pública</v>
          </cell>
          <cell r="T130" t="str">
            <v>Sistemas electrónicos de pago</v>
          </cell>
          <cell r="V130" t="str">
            <v>La respuesta a su consulta CTC-BM-17399 la encontrará en el archivo adjunto.</v>
          </cell>
          <cell r="W130">
            <v>35</v>
          </cell>
          <cell r="X130" t="str">
            <v>NO</v>
          </cell>
          <cell r="Y130" t="str">
            <v>Casillas Trejo Elizabeth</v>
          </cell>
          <cell r="Z130" t="str">
            <v>Concluido</v>
          </cell>
          <cell r="AA130">
            <v>42635</v>
          </cell>
          <cell r="AB130">
            <v>42641</v>
          </cell>
        </row>
        <row r="131">
          <cell r="B131" t="str">
            <v>CTC-BM-17401</v>
          </cell>
          <cell r="C131" t="str">
            <v>Dear Sir/Madame, 
is it possibe to obtain the data uderlying the GDP and inflation fancharts published in the annual and quarterly reports?
thank you</v>
          </cell>
          <cell r="D131" t="str">
            <v>laura piscitelli</v>
          </cell>
          <cell r="E131" t="str">
            <v>laura.piscitelli@hsbc.com</v>
          </cell>
          <cell r="F131" t="str">
            <v>Banco de México</v>
          </cell>
          <cell r="O131" t="str">
            <v>Entrega por el Sistema de Solicitudes de Acceso a la Información</v>
          </cell>
          <cell r="P131">
            <v>42636</v>
          </cell>
          <cell r="Q131">
            <v>42664</v>
          </cell>
          <cell r="S131" t="str">
            <v>Información pública</v>
          </cell>
          <cell r="T131" t="str">
            <v>Economía abierta</v>
          </cell>
          <cell r="V131" t="str">
            <v>Se anexa respuesta</v>
          </cell>
          <cell r="W131">
            <v>60</v>
          </cell>
          <cell r="X131" t="str">
            <v>NO</v>
          </cell>
          <cell r="Y131" t="str">
            <v>Muñoz Nando Rubén</v>
          </cell>
          <cell r="Z131" t="str">
            <v>Concluido</v>
          </cell>
          <cell r="AA131">
            <v>42636</v>
          </cell>
          <cell r="AB131">
            <v>42646</v>
          </cell>
        </row>
        <row r="132">
          <cell r="B132">
            <v>6110000025116</v>
          </cell>
          <cell r="C132" t="str">
            <v>QUE POR MEDIO DEL PRESENTE SOLICITO TENGA A BIEN SE ME INFORME DE QUE MANERA PUEDO SOLICITAR COPIA CERTIFICADA DE UN BOUCHER, O BIEN SE ME EXPIDA UN HISTORIAL DE UNA CUENTA BANCARIA, MISMA QUE ES DE MAS DE DIEZ AÑOS</v>
          </cell>
          <cell r="D132" t="str">
            <v>VLADIMIR AGUIRRE MELENDEZ</v>
          </cell>
          <cell r="E132" t="str">
            <v>TransparenciaBM@outlook.com</v>
          </cell>
          <cell r="F132" t="str">
            <v>Banco de México</v>
          </cell>
          <cell r="H132" t="str">
            <v>FRANCISCO DEL PASO Y TRONCOSO</v>
          </cell>
          <cell r="I132" t="str">
            <v>Jardín Balbuena</v>
          </cell>
          <cell r="J132" t="str">
            <v>VENUSTIANO CARRANZA</v>
          </cell>
          <cell r="K132" t="str">
            <v>Distrito Federal</v>
          </cell>
          <cell r="L132">
            <v>15900</v>
          </cell>
          <cell r="M132" t="str">
            <v>México</v>
          </cell>
          <cell r="N132" t="str">
            <v>Correo electrónico: despachoaguirretorres@gmail.com</v>
          </cell>
          <cell r="O132" t="str">
            <v>Correo electrónico</v>
          </cell>
          <cell r="P132">
            <v>42636</v>
          </cell>
          <cell r="Q132">
            <v>42664</v>
          </cell>
          <cell r="S132" t="str">
            <v>Información no competencia del BM</v>
          </cell>
          <cell r="T132" t="str">
            <v>Acceso a la información</v>
          </cell>
          <cell r="V132" t="str">
            <v>Se anexa respuesta</v>
          </cell>
          <cell r="W132">
            <v>60</v>
          </cell>
          <cell r="X132" t="str">
            <v>NO</v>
          </cell>
          <cell r="Y132" t="str">
            <v>Muñoz Nando Rubén</v>
          </cell>
          <cell r="Z132" t="str">
            <v>Concluido</v>
          </cell>
          <cell r="AA132">
            <v>42636</v>
          </cell>
          <cell r="AB132">
            <v>42641</v>
          </cell>
        </row>
        <row r="133">
          <cell r="B133" t="str">
            <v>CTC-BM-17404</v>
          </cell>
          <cell r="C133" t="str">
            <v>Me gustaría saber si me pueden apoyar con opinión positiva de una empresa tipo BROKER de China, el nombre de la empresa es GUIZHOU CHENGXIANGTAI IMPORT and EXPORT TRADING CO, LTD, nos está solicitando una operación comercial y queremos saber si es una empresa real y establecida y si tiene operaciones eales registradas, de antemano agradesco su apoyo.</v>
          </cell>
          <cell r="D133" t="str">
            <v>Mario Alejandro Robles Galvan</v>
          </cell>
          <cell r="E133" t="str">
            <v>finanzas@steelyar.com.mx</v>
          </cell>
          <cell r="F133" t="str">
            <v>Banco de México</v>
          </cell>
          <cell r="M133" t="str">
            <v>México</v>
          </cell>
          <cell r="O133" t="str">
            <v>Entrega por el Sistema de Solicitudes de Acceso a la Información</v>
          </cell>
          <cell r="P133">
            <v>42636</v>
          </cell>
          <cell r="Q133">
            <v>42664</v>
          </cell>
          <cell r="S133" t="str">
            <v>Información pública</v>
          </cell>
          <cell r="T133" t="str">
            <v>Acceso a la información</v>
          </cell>
          <cell r="V133" t="str">
            <v>La respuesta a su solicitud CTC-BM-17404 se encuentra en el archivo adjunto</v>
          </cell>
          <cell r="W133">
            <v>40</v>
          </cell>
          <cell r="X133" t="str">
            <v>NO</v>
          </cell>
          <cell r="Y133" t="str">
            <v>Ríos Peraza Gladys Adriana</v>
          </cell>
          <cell r="Z133" t="str">
            <v>Concluido</v>
          </cell>
          <cell r="AA133">
            <v>42636</v>
          </cell>
          <cell r="AB133">
            <v>42641</v>
          </cell>
        </row>
        <row r="134">
          <cell r="B134" t="str">
            <v>CTC-BM-17408</v>
          </cell>
          <cell r="C134" t="str">
            <v>rastreo  de deposito, mi solicitud es esclarecer un deposito que se me realizo el 8 de agosto del 2016 a las 11:49:57 hrs por parte del bbbancomer movil al numero de cuenta 4766840534460394 de banco banamex , de un deposito de 5000, el numero de folio es 0061933006.. el deposito lo realizo corona moreno jenny erendy.. estos son los unicos datos que presenta el comprobante de deposito... gracias</v>
          </cell>
          <cell r="D134" t="str">
            <v>elizabeth garcia godinez</v>
          </cell>
          <cell r="E134" t="str">
            <v>elygg2277@hotmail.com</v>
          </cell>
          <cell r="F134" t="str">
            <v>Banco de México</v>
          </cell>
          <cell r="O134" t="str">
            <v>Entrega por el Sistema de Solicitudes de Acceso a la Información</v>
          </cell>
          <cell r="P134">
            <v>42636</v>
          </cell>
          <cell r="Q134">
            <v>42664</v>
          </cell>
          <cell r="S134" t="str">
            <v>Información pública</v>
          </cell>
          <cell r="T134" t="str">
            <v>Sistemas electrónicos de pago</v>
          </cell>
          <cell r="V134" t="str">
            <v>La respuesta a su consulta CTC-BM-17408 la encontrará en el archivo adjunto.</v>
          </cell>
          <cell r="W134">
            <v>25</v>
          </cell>
          <cell r="X134" t="str">
            <v>NO</v>
          </cell>
          <cell r="Y134" t="str">
            <v>Casillas Trejo Elizabeth</v>
          </cell>
          <cell r="Z134" t="str">
            <v>Concluido</v>
          </cell>
          <cell r="AA134">
            <v>42636</v>
          </cell>
          <cell r="AB134">
            <v>42641</v>
          </cell>
        </row>
        <row r="135">
          <cell r="B135" t="str">
            <v>CTC-BM-17412</v>
          </cell>
          <cell r="C135" t="str">
            <v>Buenas tardes, solicite un retiro de dinero de un portal de apuestas (Bet365) a mi cuenta de Banco Azteca, la compania de apuestas realizo el deposito correspondiente pero resulta que Banco Azteca no acepta trasferencias internacionales, revisando lo anterior, banco azteca me confirma que ellos no tienen el dinero y que lo vea con Banxico o con Bet365, a lo cual hable con Bet365 realizando la gestion, me comentan y presentan documentos donde se confirma el deposito y pues requiero verificar si esto se encuentra en alguna cuenta concentradora de ustedes o si fuera posible me asesoraran para saber que hacer o donde pueda estar ubicado este dinero, les paso mis datos y espero su contacto para realizar el tramite de forma correcta segun sus indicaciones.
Victor Manuel Celis Ortiz
vceliso@hotmail.com
Celular 3313073060</v>
          </cell>
          <cell r="D135" t="str">
            <v>VICTOR MANUEL CELIS ORTIZ</v>
          </cell>
          <cell r="E135" t="str">
            <v>vceliso@hotmail.com</v>
          </cell>
          <cell r="F135" t="str">
            <v>Banco de México</v>
          </cell>
          <cell r="M135" t="str">
            <v>México</v>
          </cell>
          <cell r="O135" t="str">
            <v>Entrega por el Sistema de Solicitudes de Acceso a la Información</v>
          </cell>
          <cell r="P135">
            <v>42636</v>
          </cell>
          <cell r="Q135">
            <v>42664</v>
          </cell>
          <cell r="S135" t="str">
            <v>Información no competencia del BM</v>
          </cell>
          <cell r="T135" t="str">
            <v>Acceso a la información</v>
          </cell>
          <cell r="V135" t="str">
            <v>Se anexa respuesta</v>
          </cell>
          <cell r="W135">
            <v>60</v>
          </cell>
          <cell r="X135" t="str">
            <v>NO</v>
          </cell>
          <cell r="Y135" t="str">
            <v>Muñoz Nando Rubén</v>
          </cell>
          <cell r="Z135" t="str">
            <v>Concluido</v>
          </cell>
          <cell r="AA135">
            <v>42636</v>
          </cell>
          <cell r="AB135">
            <v>42641</v>
          </cell>
        </row>
        <row r="136">
          <cell r="B136" t="str">
            <v>CTC-BM-17413</v>
          </cell>
          <cell r="C136" t="str">
            <v>Buenas tardes, la solicitud de información que quiero hacer es acerca de los diferentes métodos de hacer circular la riqueza que está contemplado en la Ley General de Títulos y Operaciones de Crédito y un ejemplo de cada método autorizado.
Agradezco su atención y una excelente jornada.</v>
          </cell>
          <cell r="D136" t="str">
            <v>Jesús Javier Flores Rodríguez</v>
          </cell>
          <cell r="E136" t="str">
            <v>zhavi.rdz.jr@gmail.com</v>
          </cell>
          <cell r="F136" t="str">
            <v>Banco de México</v>
          </cell>
          <cell r="M136" t="str">
            <v>México</v>
          </cell>
          <cell r="O136" t="str">
            <v>Entrega por el Sistema de Solicitudes de Acceso a la Información</v>
          </cell>
          <cell r="P136">
            <v>42637</v>
          </cell>
          <cell r="Q136">
            <v>42664</v>
          </cell>
          <cell r="S136" t="str">
            <v>Información pública</v>
          </cell>
          <cell r="T136" t="str">
            <v>Acceso a la información</v>
          </cell>
          <cell r="V136" t="str">
            <v>La respuesta a su solicitud CTC-BM-17413 se encuentra en el archivo adjunto.</v>
          </cell>
          <cell r="W136">
            <v>40</v>
          </cell>
          <cell r="X136" t="str">
            <v>NO</v>
          </cell>
          <cell r="Y136" t="str">
            <v>Ríos Peraza Gladys Adriana</v>
          </cell>
          <cell r="Z136" t="str">
            <v>Concluido</v>
          </cell>
          <cell r="AA136">
            <v>42637</v>
          </cell>
          <cell r="AB136">
            <v>42642</v>
          </cell>
        </row>
        <row r="137">
          <cell r="B137">
            <v>6110000025216</v>
          </cell>
          <cell r="C137" t="str">
            <v xml:space="preserve">Ante que Banco o  institución puedo reclamar o hacer valer los derechos o la expedición definitiva de las acciones del mercado Jose Ramon Valdez, en Gómez Palacio, Dgo., que acompaño a la presente, al parecer según escuche a mi madre era el Banco Lagunero
</v>
          </cell>
          <cell r="D137" t="str">
            <v>VICTOR MANUEL PINEDO LEDESMA</v>
          </cell>
          <cell r="E137" t="str">
            <v>TransparenciaBM@outlook.com</v>
          </cell>
          <cell r="F137" t="str">
            <v>Banco de México</v>
          </cell>
          <cell r="H137" t="str">
            <v>PATONI</v>
          </cell>
          <cell r="I137" t="str">
            <v>Gómez Palacio Centro</v>
          </cell>
          <cell r="J137" t="str">
            <v>GOMEZ PALACIO</v>
          </cell>
          <cell r="K137" t="str">
            <v>Durango</v>
          </cell>
          <cell r="L137">
            <v>35000</v>
          </cell>
          <cell r="M137" t="str">
            <v>México</v>
          </cell>
          <cell r="N137" t="str">
            <v>Correo electrónico: lic.pin.led@gmail.com
--------------
Documento Adjunto</v>
          </cell>
          <cell r="O137" t="str">
            <v>Correo electrónico</v>
          </cell>
          <cell r="P137">
            <v>42639</v>
          </cell>
          <cell r="Q137">
            <v>42667</v>
          </cell>
          <cell r="S137" t="str">
            <v>Información no competencia del BM</v>
          </cell>
          <cell r="T137" t="str">
            <v>Acceso a la información</v>
          </cell>
          <cell r="V137" t="str">
            <v>La respuesta a su solicitud 6110000025216 se encuentra en el archivo adjunto.</v>
          </cell>
          <cell r="W137">
            <v>60</v>
          </cell>
          <cell r="X137" t="str">
            <v>NO</v>
          </cell>
          <cell r="Y137" t="str">
            <v>Ríos Peraza Gladys Adriana</v>
          </cell>
          <cell r="Z137" t="str">
            <v>Concluido</v>
          </cell>
          <cell r="AA137">
            <v>42639</v>
          </cell>
          <cell r="AB137">
            <v>42642</v>
          </cell>
        </row>
        <row r="138">
          <cell r="B138" t="str">
            <v>CTC-BM-17414</v>
          </cell>
          <cell r="C138" t="str">
            <v>en el modulo de COMPROBANTE ELECTRÓNICO DE PAGO (CEP)CONSULTA, al descargar el comprobante no esta funcionando la descarga.</v>
          </cell>
          <cell r="D138" t="str">
            <v>GUSTAVO CHRISTOPHER MALDONADO ALEJOS</v>
          </cell>
          <cell r="E138" t="str">
            <v>gusmale76@hotmail.com</v>
          </cell>
          <cell r="F138" t="str">
            <v>Banco de México</v>
          </cell>
          <cell r="O138" t="str">
            <v>Entrega por el Sistema de Solicitudes de Acceso a la Información</v>
          </cell>
          <cell r="P138">
            <v>42639</v>
          </cell>
          <cell r="Q138">
            <v>42667</v>
          </cell>
          <cell r="S138" t="str">
            <v>Información pública</v>
          </cell>
          <cell r="T138" t="str">
            <v>Sistemas electrónicos de pago</v>
          </cell>
          <cell r="V138" t="str">
            <v>Se anexa respuesta</v>
          </cell>
          <cell r="W138">
            <v>60</v>
          </cell>
          <cell r="X138" t="str">
            <v>NO</v>
          </cell>
          <cell r="Y138" t="str">
            <v>Muñoz Nando Rubén</v>
          </cell>
          <cell r="Z138" t="str">
            <v>Concluido</v>
          </cell>
          <cell r="AA138">
            <v>42639</v>
          </cell>
          <cell r="AB138">
            <v>42642</v>
          </cell>
        </row>
        <row r="139">
          <cell r="B139" t="str">
            <v>CTC-BM-17415</v>
          </cell>
          <cell r="C139" t="str">
            <v>Buenos días;
Voy a realizar una transferencia para una adquisición de moneda. Mi banco me solicita el RFC de banxico y su razon social.
serian tan amables de proporcionarmelos.
gracias!!</v>
          </cell>
          <cell r="D139" t="str">
            <v>CRISTINA OVIEDO</v>
          </cell>
          <cell r="E139" t="str">
            <v>grupoparve@yahoo.com.mx</v>
          </cell>
          <cell r="F139" t="str">
            <v>Banco de México</v>
          </cell>
          <cell r="O139" t="str">
            <v>Entrega por el Sistema de Solicitudes de Acceso a la Información</v>
          </cell>
          <cell r="P139">
            <v>42639</v>
          </cell>
          <cell r="Q139">
            <v>42667</v>
          </cell>
          <cell r="S139" t="str">
            <v>Información pública</v>
          </cell>
          <cell r="T139" t="str">
            <v>Balance general</v>
          </cell>
          <cell r="V139" t="str">
            <v>La respuesta a su solicitud CTC-BM-17415 se encuentra en el archivo adjunto.</v>
          </cell>
          <cell r="W139">
            <v>40</v>
          </cell>
          <cell r="X139" t="str">
            <v>NO</v>
          </cell>
          <cell r="Y139" t="str">
            <v>Ríos Peraza Gladys Adriana</v>
          </cell>
          <cell r="Z139" t="str">
            <v>Concluido</v>
          </cell>
          <cell r="AA139">
            <v>42639</v>
          </cell>
          <cell r="AB139">
            <v>42646</v>
          </cell>
        </row>
        <row r="140">
          <cell r="B140" t="str">
            <v>CTC-BM-17417</v>
          </cell>
          <cell r="C140" t="str">
            <v>Buen dia, El motivo de mi correo es preguntar sobre los datos de Valores Públicos (Gobierno Federal e IPAB  Tasa promedio y ponderada), (CF114)Valores Públicos.
Dentro de esta tabla esta la serie llamada: Udibonos a 3 años, pero para esta serie no hay datos disponibles de Agosto 1998 a Sept 2007. Sabe a que se debe esto? Es un problema en el sistema o de verdad no hay datos para esas fechas?. Gracias de antemano por su ayuda.</v>
          </cell>
          <cell r="D140" t="str">
            <v>Rocio Miguel Samano</v>
          </cell>
          <cell r="E140" t="str">
            <v>romiguel@securities.com</v>
          </cell>
          <cell r="F140" t="str">
            <v>Banco de México</v>
          </cell>
          <cell r="M140" t="str">
            <v>Estados Unidos</v>
          </cell>
          <cell r="O140" t="str">
            <v>Entrega por el Sistema de Solicitudes de Acceso a la Información</v>
          </cell>
          <cell r="P140">
            <v>42639</v>
          </cell>
          <cell r="Q140">
            <v>42667</v>
          </cell>
          <cell r="S140" t="str">
            <v>Información pública</v>
          </cell>
          <cell r="T140" t="str">
            <v>Actividad económica</v>
          </cell>
          <cell r="V140" t="str">
            <v>Se anexa respuesta</v>
          </cell>
          <cell r="W140">
            <v>60</v>
          </cell>
          <cell r="X140" t="str">
            <v>NO</v>
          </cell>
          <cell r="Y140" t="str">
            <v>Muñoz Nando Rubén</v>
          </cell>
          <cell r="Z140" t="str">
            <v>Concluido</v>
          </cell>
          <cell r="AA140">
            <v>42639</v>
          </cell>
          <cell r="AB140">
            <v>42650</v>
          </cell>
        </row>
        <row r="141">
          <cell r="B141" t="str">
            <v>CTC-BM-17419</v>
          </cell>
          <cell r="C141" t="str">
            <v>Buen dia, quisiera preguntar sobre los datos de la table llamada:  (CF336) - Tipos de Cambio para Revalorización de Balance del Banco de México, se encuentra en el Mercado cambiario, Informacion Mensual, Tipos de Cambios de otras divisas.
Dentro de esta table, está la serie llamada: Belice, Tipo en pesos, para todos los meses los datos están entre 5 y 9, excepto para Marzo 2007, donde los datos dan un brinco muy grande a 21.62333.
Sabe a que se debe esto? es un error en la información o en verdad tuvo un tipo de cambio tan grande?
Gracias de antemano.</v>
          </cell>
          <cell r="D141" t="str">
            <v>Rocio Miguel Samano</v>
          </cell>
          <cell r="E141" t="str">
            <v>romiguel@securities.com</v>
          </cell>
          <cell r="F141" t="str">
            <v>Banco de México</v>
          </cell>
          <cell r="M141" t="str">
            <v>Estados Unidos</v>
          </cell>
          <cell r="O141" t="str">
            <v>Entrega por el Sistema de Solicitudes de Acceso a la Información</v>
          </cell>
          <cell r="P141">
            <v>42639</v>
          </cell>
          <cell r="Q141">
            <v>42667</v>
          </cell>
          <cell r="S141" t="str">
            <v>Información pública</v>
          </cell>
          <cell r="T141" t="str">
            <v>Tipos de cambio</v>
          </cell>
          <cell r="V141" t="str">
            <v>La respuesta a su solicitud CTC-BM-17419, se encuentra en el archivo adjunto</v>
          </cell>
          <cell r="W141">
            <v>40</v>
          </cell>
          <cell r="X141" t="str">
            <v>NO</v>
          </cell>
          <cell r="Y141" t="str">
            <v>Ríos Peraza Gladys Adriana</v>
          </cell>
          <cell r="Z141" t="str">
            <v>Concluido</v>
          </cell>
          <cell r="AA141">
            <v>42639</v>
          </cell>
          <cell r="AB141">
            <v>42646</v>
          </cell>
        </row>
        <row r="142">
          <cell r="B142" t="str">
            <v>CTC-BM-17421</v>
          </cell>
          <cell r="C142" t="str">
            <v>Solicitamos autorización para la reproducción en una portada de libro impreso de la obra Maternidad, de Diego Rivera, el cual tiene las siguientes características: 
ca. 1916 Soporte: 134.5 x 88.5 cm. 
Óleo sobre tela</v>
          </cell>
          <cell r="D142" t="str">
            <v>David Moreno</v>
          </cell>
          <cell r="E142" t="str">
            <v>itaca00@hotmail.com</v>
          </cell>
          <cell r="F142" t="str">
            <v>Banco de México</v>
          </cell>
          <cell r="M142" t="str">
            <v>México</v>
          </cell>
          <cell r="O142" t="str">
            <v>Entrega por el Sistema de Solicitudes de Acceso a la Información</v>
          </cell>
          <cell r="P142">
            <v>42639</v>
          </cell>
          <cell r="Q142">
            <v>42667</v>
          </cell>
          <cell r="S142" t="str">
            <v>Información pública</v>
          </cell>
          <cell r="T142" t="str">
            <v>Fiduciario</v>
          </cell>
          <cell r="V142" t="str">
            <v>Se anexa respuesta</v>
          </cell>
          <cell r="W142">
            <v>60</v>
          </cell>
          <cell r="X142" t="str">
            <v>NO</v>
          </cell>
          <cell r="Y142" t="str">
            <v>Muñoz Nando Rubén</v>
          </cell>
          <cell r="Z142" t="str">
            <v>Concluido</v>
          </cell>
          <cell r="AA142">
            <v>42639</v>
          </cell>
          <cell r="AB142">
            <v>42642</v>
          </cell>
        </row>
        <row r="143">
          <cell r="B143" t="str">
            <v>LT-BM-17424</v>
          </cell>
          <cell r="C143" t="str">
            <v>Buenas tardes,
Mi nombre es Luis Serrano y formo parte de una empresa que brinda servicios a médicos y pacientes, con la posibilidad de agendar una cita vía internet con una plataforma On-Demand.
Nos gustaría dar el siguiente paso y poder realizar cobros con tarjeta bancaría de manera electrónica y sabemos que con su ayuda podemos potencializar nuestra aplicación.
Nosotros no tenemos contratados a los médicos de nuestra red, si no que trabajamos con un convenio para exponerlos y que puedan aprovechar al máximo sus tiempos libres, por este motivo nosotros cobramos una comisión de servicio a los médicos y necesitamos automatizar los procesos de pago y que los médicos puedan recibir además del pago en efectivo el pago electrónico de sus pacientes, más rápido, seguro y eficiente.
La plataforma funciona de manera similar a como funciona uber, cabify, sin delantal, mercado libre o paypal.
Quisiera que se me brinde la información de cuál es el proceso a seguir para ofrecer esta alternativa a nuestros usuarios.
De antemano agradezco su pronta respuesta y cualquier duda o comentario me encuentro a sus órdenes.</v>
          </cell>
          <cell r="D143" t="str">
            <v>Luis Alberto Serrano Beltran</v>
          </cell>
          <cell r="E143" t="str">
            <v>luisserrano@unia.mx</v>
          </cell>
          <cell r="F143" t="str">
            <v>Banco de México</v>
          </cell>
          <cell r="M143" t="str">
            <v>México</v>
          </cell>
          <cell r="O143" t="str">
            <v>Correo electrónico</v>
          </cell>
          <cell r="P143">
            <v>42639</v>
          </cell>
          <cell r="Q143">
            <v>42667</v>
          </cell>
          <cell r="S143" t="str">
            <v>Información pública</v>
          </cell>
          <cell r="T143" t="str">
            <v>Cajeros, tarjetas y operaciones relativas</v>
          </cell>
          <cell r="V143" t="str">
            <v>Se anexa respuesta a la solicitud folio LT-BM-17424</v>
          </cell>
          <cell r="W143">
            <v>180</v>
          </cell>
          <cell r="X143" t="str">
            <v>NO</v>
          </cell>
          <cell r="Y143" t="str">
            <v>Muñoz Nando Rubén</v>
          </cell>
          <cell r="Z143" t="str">
            <v>Concluido</v>
          </cell>
          <cell r="AA143">
            <v>42639</v>
          </cell>
          <cell r="AB143">
            <v>42642</v>
          </cell>
        </row>
        <row r="144">
          <cell r="B144" t="str">
            <v>LT-BM-17426</v>
          </cell>
          <cell r="C144" t="str">
            <v>Solicito e número de instituciones con las que Banco de México contrató las coberturas petroleras del próximo año así como el número de instituciones con las que contrataron coberturas el año pasado para los precios del petróleo de este año. Solo el número de instituciones involucradas además de Banxico, no los nombres.
En caso de ser posible, solicito además el monto que cubrió el Banco con cada una y la fecha en la que lo hizo, repito sin mencionar sus nombres. De no ser posible esto último entonces solicito nada más el número de instituciones.</v>
          </cell>
          <cell r="D144" t="str">
            <v>Jairo Andrés Ibarra Martínez</v>
          </cell>
          <cell r="E144" t="str">
            <v>jairo.ibarra@infosel.com</v>
          </cell>
          <cell r="F144" t="str">
            <v>Banco de México</v>
          </cell>
          <cell r="M144" t="str">
            <v>México</v>
          </cell>
          <cell r="O144" t="str">
            <v>Correo electrónico</v>
          </cell>
          <cell r="P144">
            <v>42639</v>
          </cell>
          <cell r="Q144">
            <v>42667</v>
          </cell>
          <cell r="S144" t="str">
            <v>Información reservada</v>
          </cell>
          <cell r="T144" t="str">
            <v>Actividad económica</v>
          </cell>
          <cell r="V144" t="str">
            <v>La respuesta a su solicitud se encuentra en el archivo adjunto.</v>
          </cell>
          <cell r="W144">
            <v>200</v>
          </cell>
          <cell r="X144" t="str">
            <v>NO</v>
          </cell>
          <cell r="Y144" t="str">
            <v>Ríos Peraza Gladys Adriana</v>
          </cell>
          <cell r="Z144" t="str">
            <v>Concluido</v>
          </cell>
          <cell r="AA144">
            <v>42639</v>
          </cell>
          <cell r="AB144">
            <v>42664</v>
          </cell>
        </row>
        <row r="145">
          <cell r="B145" t="str">
            <v>CTC-BM-17428</v>
          </cell>
          <cell r="C145" t="str">
            <v>Tengo una tarjeta de Estados unidos, que aun contiene dinero en ella, quiero saber como extreaer ese dinero teniendo la menor perdida posible.</v>
          </cell>
          <cell r="D145" t="str">
            <v>Edith Lorena Triano Tavizon</v>
          </cell>
          <cell r="E145" t="str">
            <v>elt_12n_n@hotmail.com</v>
          </cell>
          <cell r="F145" t="str">
            <v>Banco de México</v>
          </cell>
          <cell r="O145" t="str">
            <v>Entrega por el Sistema de Solicitudes de Acceso a la Información</v>
          </cell>
          <cell r="P145">
            <v>42640</v>
          </cell>
          <cell r="Q145">
            <v>42668</v>
          </cell>
          <cell r="S145" t="str">
            <v>Información pública</v>
          </cell>
          <cell r="T145" t="str">
            <v>Control de legalidad</v>
          </cell>
          <cell r="V145" t="str">
            <v>La respuesta a su consulta CTC-BM-17428 la encontrará en el archivo adjunto.</v>
          </cell>
          <cell r="W145">
            <v>45</v>
          </cell>
          <cell r="X145" t="str">
            <v>NO</v>
          </cell>
          <cell r="Y145" t="str">
            <v>Casillas Trejo Elizabeth</v>
          </cell>
          <cell r="Z145" t="str">
            <v>Concluido</v>
          </cell>
          <cell r="AA145">
            <v>42640</v>
          </cell>
          <cell r="AB145">
            <v>42653</v>
          </cell>
        </row>
        <row r="146">
          <cell r="B146" t="str">
            <v>CTC-BM-17435</v>
          </cell>
          <cell r="C146" t="str">
            <v>Me realizaron una transferencia de bancomer hacia hsbc por spei desde el 05 de septiembre y a la fecha no se ha reflejado en la cuenta de un servidor de hsbc.  la persona que me hizo la transferencia indica que a el no le han devuelto el monto de la transaccion y mi ejecutivo de cuenta en hsbc afirma que no se pudo realizar el deposito, es decir, no esta reflejado en mi estado de cuenta.  El no. de referencia que me indica de esta transferencia es: 150906 con clave de de rastreo BNET01001609050002115841, el monto de la transferencia es por $6450 pesos.
Me podrian apoyar para saber cual es la razon por la cual no fue realizada la transaccion con exito ya que reitero no esta reflejado en mi cuenta y la persona que me realizo la transferencia indica que tampoco le han devuelto el importe a su cuenta?  en otras palabras, en donde esta el dinero? Gracias.</v>
          </cell>
          <cell r="D146" t="str">
            <v>jose fernando sandoval palomar</v>
          </cell>
          <cell r="E146" t="str">
            <v>fsandoval@palaceresorts.com</v>
          </cell>
          <cell r="F146" t="str">
            <v>Banco de México</v>
          </cell>
          <cell r="M146" t="str">
            <v>México</v>
          </cell>
          <cell r="O146" t="str">
            <v>Entrega por el Sistema de Solicitudes de Acceso a la Información</v>
          </cell>
          <cell r="P146">
            <v>42640</v>
          </cell>
          <cell r="Q146">
            <v>42668</v>
          </cell>
          <cell r="S146" t="str">
            <v>Información pública</v>
          </cell>
          <cell r="T146" t="str">
            <v>SPEI</v>
          </cell>
          <cell r="V146" t="str">
            <v>La respuesta a su solicitud CTC-BM-17435 se encuentra en el archivo adjunto.</v>
          </cell>
          <cell r="W146">
            <v>40</v>
          </cell>
          <cell r="X146" t="str">
            <v>NO</v>
          </cell>
          <cell r="Y146" t="str">
            <v>Ríos Peraza Gladys Adriana</v>
          </cell>
          <cell r="Z146" t="str">
            <v>Concluido</v>
          </cell>
          <cell r="AA146">
            <v>42640</v>
          </cell>
          <cell r="AB146">
            <v>42646</v>
          </cell>
        </row>
        <row r="147">
          <cell r="B147" t="str">
            <v>LT-BM-17437</v>
          </cell>
          <cell r="C147" t="str">
            <v>Estimaddos recibí un correo electrónico informando que tengo una respuesta a una consulta realizada con folio CTC-BM-17264 pero no puedo ver la respuesta al ingresar por (buscar por folio). Como debo ingresar el nro de folio o me pueden enviar por correo la respuesta a dmassun@besmart.com.ar muchas gracias por su ayuda</v>
          </cell>
          <cell r="D147" t="str">
            <v>diego massun</v>
          </cell>
          <cell r="E147" t="str">
            <v>dmassun@besmart.com.ar</v>
          </cell>
          <cell r="F147" t="str">
            <v>Banco de México</v>
          </cell>
          <cell r="M147" t="str">
            <v>México</v>
          </cell>
          <cell r="O147" t="str">
            <v>Correo electrónico</v>
          </cell>
          <cell r="P147">
            <v>42640</v>
          </cell>
          <cell r="Q147">
            <v>42668</v>
          </cell>
          <cell r="S147" t="str">
            <v>Información pública</v>
          </cell>
          <cell r="T147" t="str">
            <v>Acceso a la información</v>
          </cell>
          <cell r="V147" t="str">
            <v>La respuesta a su solicitud se encuentra en el archivo adjunto</v>
          </cell>
          <cell r="W147">
            <v>40</v>
          </cell>
          <cell r="X147" t="str">
            <v>NO</v>
          </cell>
          <cell r="Y147" t="str">
            <v>Ríos Peraza Gladys Adriana</v>
          </cell>
          <cell r="Z147" t="str">
            <v>Concluido</v>
          </cell>
          <cell r="AA147">
            <v>42640</v>
          </cell>
          <cell r="AB147">
            <v>42648</v>
          </cell>
        </row>
        <row r="148">
          <cell r="B148">
            <v>6110000025316</v>
          </cell>
          <cell r="C148" t="str">
            <v xml:space="preserve">carta de aportaciones de infonavit
</v>
          </cell>
          <cell r="D148" t="str">
            <v>MARIA SOCORRO GUTIERREZ IBARRA</v>
          </cell>
          <cell r="E148" t="str">
            <v>TransparenciaBM@outlook.com</v>
          </cell>
          <cell r="F148" t="str">
            <v>Banco de México</v>
          </cell>
          <cell r="H148" t="str">
            <v>PRIV HDA IDELFONSO</v>
          </cell>
          <cell r="I148" t="str">
            <v>Hacienda Casa Grande</v>
          </cell>
          <cell r="J148" t="str">
            <v>TIJUANA</v>
          </cell>
          <cell r="K148" t="str">
            <v>Baja California</v>
          </cell>
          <cell r="L148">
            <v>22244</v>
          </cell>
          <cell r="M148" t="str">
            <v>México</v>
          </cell>
          <cell r="N148" t="str">
            <v>Correo electrónico:-</v>
          </cell>
          <cell r="O148" t="str">
            <v>Correo electrónico</v>
          </cell>
          <cell r="P148">
            <v>42640</v>
          </cell>
          <cell r="Q148">
            <v>42668</v>
          </cell>
          <cell r="Y148" t="str">
            <v>Casillas Trejo Elizabeth</v>
          </cell>
          <cell r="Z148" t="str">
            <v>Cancelado</v>
          </cell>
          <cell r="AA148">
            <v>42640</v>
          </cell>
          <cell r="AB148">
            <v>42663</v>
          </cell>
        </row>
        <row r="149">
          <cell r="B149" t="str">
            <v>6110000009216 - RRA 0692_16</v>
          </cell>
          <cell r="C149" t="str">
            <v xml:space="preserve">Se turna al área a efecto de dar cumplimiento a la resolución emitida por el pleno del INAI relativa al recurso de revisión RRA 0692/16, interpuesto en contra de la solicitud de acceso identificada con el número de folio 6110000009216. Particularmente, para que se realice la búsqueda exhaustiva de la información materia del recurso.
Por lo anterior, solicitamos responder a la presente petición, por este medio, a más tardar el viernes 30 de septiembre de 2016.
</v>
          </cell>
          <cell r="D149" t="str">
            <v>Unidad de Transparencia</v>
          </cell>
          <cell r="E149" t="str">
            <v>TransparenciaBM@outlook.com</v>
          </cell>
          <cell r="F149" t="str">
            <v>Banco de México</v>
          </cell>
          <cell r="H149" t="str">
            <v xml:space="preserve">Avenida 5 de Mayo (Edificio Principal del Banco de México) </v>
          </cell>
          <cell r="I149" t="str">
            <v>Centro</v>
          </cell>
          <cell r="J149" t="str">
            <v>Delegación Cuauhtémoc</v>
          </cell>
          <cell r="K149" t="str">
            <v>Ciudad de México</v>
          </cell>
          <cell r="L149">
            <v>6059</v>
          </cell>
          <cell r="M149" t="str">
            <v>México</v>
          </cell>
          <cell r="N149" t="str">
            <v xml:space="preserve">Cualquier duda o información adicional, agradeceremos comunicarse a la Unidad de Transparencia. </v>
          </cell>
          <cell r="O149" t="str">
            <v>Correo electrónico</v>
          </cell>
          <cell r="P149">
            <v>42640</v>
          </cell>
          <cell r="Q149">
            <v>42668</v>
          </cell>
          <cell r="S149" t="str">
            <v>Información pública</v>
          </cell>
          <cell r="T149" t="str">
            <v>Adquisiciones</v>
          </cell>
          <cell r="V149" t="str">
            <v>Se cierra la tarea, ya que corresponde a un recurso que se envió por HCOM</v>
          </cell>
          <cell r="W149">
            <v>120</v>
          </cell>
          <cell r="X149" t="str">
            <v>NO</v>
          </cell>
          <cell r="Y149" t="str">
            <v>Casillas Trejo Elizabeth</v>
          </cell>
          <cell r="Z149" t="str">
            <v>Concluido</v>
          </cell>
          <cell r="AA149">
            <v>42640</v>
          </cell>
          <cell r="AB149">
            <v>42668</v>
          </cell>
        </row>
        <row r="150">
          <cell r="B150" t="str">
            <v>CTC-BM-17444</v>
          </cell>
          <cell r="C150" t="str">
            <v>Que tal,
¿Dónde puedo descargar el Manual de Operación del SPEI?
Quisiera conocer los detalles técnicos y protocolares para la conexión al sistema SPEI .
Muchas Gracias.</v>
          </cell>
          <cell r="D150" t="str">
            <v>Roberto Flores</v>
          </cell>
          <cell r="E150" t="str">
            <v>morfin108@gmail.com</v>
          </cell>
          <cell r="F150" t="str">
            <v>Banco de México</v>
          </cell>
          <cell r="M150" t="str">
            <v>México</v>
          </cell>
          <cell r="O150" t="str">
            <v>Entrega por el Sistema de Solicitudes de Acceso a la Información</v>
          </cell>
          <cell r="P150">
            <v>42641</v>
          </cell>
          <cell r="Q150">
            <v>42669</v>
          </cell>
          <cell r="S150" t="str">
            <v>Información pública</v>
          </cell>
          <cell r="T150" t="str">
            <v>SPEI</v>
          </cell>
          <cell r="V150" t="str">
            <v>La respuesta a su consulta CTC-BM-17444 la encontrará en el archivo adjunto.</v>
          </cell>
          <cell r="W150">
            <v>35</v>
          </cell>
          <cell r="X150" t="str">
            <v>NO</v>
          </cell>
          <cell r="Y150" t="str">
            <v>Casillas Trejo Elizabeth</v>
          </cell>
          <cell r="Z150" t="str">
            <v>Concluido</v>
          </cell>
          <cell r="AA150">
            <v>42641</v>
          </cell>
          <cell r="AB150">
            <v>42646</v>
          </cell>
        </row>
        <row r="151">
          <cell r="B151">
            <v>6110000025416</v>
          </cell>
          <cell r="C151" t="str">
            <v>Período laborado de los últimos 5 directores generales de la institución, salario bruto mensual que cobraba cuando terminó su gestión, monto del finiquito y liquidación otorgada al término de su gestión.</v>
          </cell>
          <cell r="D151" t="str">
            <v>SERGIO GUTIERREZ TAFOLLA</v>
          </cell>
          <cell r="E151" t="str">
            <v>TransparenciaBM@outlook.com</v>
          </cell>
          <cell r="F151" t="str">
            <v>Banco de México</v>
          </cell>
          <cell r="H151" t="str">
            <v>LAGUNA DE MAYRAN</v>
          </cell>
          <cell r="I151" t="str">
            <v>Anahuac I Sección</v>
          </cell>
          <cell r="J151" t="str">
            <v>MIGUEL HIDALGO</v>
          </cell>
          <cell r="K151" t="str">
            <v>Distrito Federal</v>
          </cell>
          <cell r="L151">
            <v>11320</v>
          </cell>
          <cell r="M151" t="str">
            <v>México</v>
          </cell>
          <cell r="N151" t="str">
            <v xml:space="preserve">Correo electrónico: sergio.gutierrezt@hotmail.com </v>
          </cell>
          <cell r="O151" t="str">
            <v>Correo electrónico</v>
          </cell>
          <cell r="P151">
            <v>42641</v>
          </cell>
          <cell r="Q151">
            <v>42669</v>
          </cell>
          <cell r="S151" t="str">
            <v>Información pública</v>
          </cell>
          <cell r="T151" t="str">
            <v>Sueldos y salarios</v>
          </cell>
          <cell r="V151" t="str">
            <v>La respuesta a su solicitud se encuentra en el archivo adjunto.</v>
          </cell>
          <cell r="W151">
            <v>40</v>
          </cell>
          <cell r="X151" t="str">
            <v>NO</v>
          </cell>
          <cell r="Y151" t="str">
            <v>Ríos Peraza Gladys Adriana</v>
          </cell>
          <cell r="Z151" t="str">
            <v>Concluido</v>
          </cell>
          <cell r="AA151">
            <v>42641</v>
          </cell>
          <cell r="AB151">
            <v>42684</v>
          </cell>
        </row>
        <row r="152">
          <cell r="B152" t="str">
            <v>CTC-BM-17463</v>
          </cell>
          <cell r="C152" t="str">
            <v>Buenas tardes. Me gustaría que me pudieran ayudar a localizar fondos que me fueron enviados del banco BARCLAYS en Londres a mi cuenta BBVA Bancomer desde el 19 de agosto y aún no los he recibido. Gracias.</v>
          </cell>
          <cell r="D152" t="str">
            <v>Gabriela Islas Jimenez</v>
          </cell>
          <cell r="E152" t="str">
            <v>gabyjimenezic@gmail.com</v>
          </cell>
          <cell r="F152" t="str">
            <v>Banco de México</v>
          </cell>
          <cell r="O152" t="str">
            <v>Entrega por el Sistema de Solicitudes de Acceso a la Información</v>
          </cell>
          <cell r="P152">
            <v>42641</v>
          </cell>
          <cell r="Q152">
            <v>42669</v>
          </cell>
          <cell r="S152" t="str">
            <v>Información pública</v>
          </cell>
          <cell r="T152" t="str">
            <v>Sistemas electrónicos de pago</v>
          </cell>
          <cell r="V152" t="str">
            <v>Se anexa respuesta</v>
          </cell>
          <cell r="W152">
            <v>60</v>
          </cell>
          <cell r="X152" t="str">
            <v>NO</v>
          </cell>
          <cell r="Y152" t="str">
            <v>Muñoz Nando Rubén</v>
          </cell>
          <cell r="Z152" t="str">
            <v>Concluido</v>
          </cell>
          <cell r="AA152">
            <v>42641</v>
          </cell>
          <cell r="AB152">
            <v>42642</v>
          </cell>
        </row>
        <row r="153">
          <cell r="B153">
            <v>6110000025516</v>
          </cell>
          <cell r="C153" t="str">
            <v>Inversiones hechas</v>
          </cell>
          <cell r="D153" t="str">
            <v>TANIA ROLDAN SILVA</v>
          </cell>
          <cell r="E153" t="str">
            <v>TransparenciaBM@outlook.com</v>
          </cell>
          <cell r="F153" t="str">
            <v>Banco de México</v>
          </cell>
          <cell r="H153" t="str">
            <v>FERNANDO MONTES DE OCA</v>
          </cell>
          <cell r="I153" t="str">
            <v>Melchor Ocampo</v>
          </cell>
          <cell r="J153" t="str">
            <v>JUAREZ</v>
          </cell>
          <cell r="K153" t="str">
            <v>Chihuahua</v>
          </cell>
          <cell r="L153">
            <v>32380</v>
          </cell>
          <cell r="M153" t="str">
            <v>México</v>
          </cell>
          <cell r="N153" t="str">
            <v>Correo electrónico: tania12.08.96@hotmail.com</v>
          </cell>
          <cell r="O153" t="str">
            <v>Correo electrónico</v>
          </cell>
          <cell r="P153">
            <v>42641</v>
          </cell>
          <cell r="Q153">
            <v>42669</v>
          </cell>
          <cell r="Y153" t="str">
            <v>Ríos Peraza Gladys Adriana</v>
          </cell>
          <cell r="Z153" t="str">
            <v>Cancelado</v>
          </cell>
          <cell r="AA153">
            <v>42641</v>
          </cell>
          <cell r="AB153">
            <v>42663</v>
          </cell>
        </row>
        <row r="154">
          <cell r="B154" t="str">
            <v>CTC-BM-17466</v>
          </cell>
          <cell r="C154" t="str">
            <v>Buenas tardes mando los datos que me pidieron para sacar el CEP, ya que volví a intentar y nada, me urge tener ese comprobante, tardaron muchos días en contestar y todo para decirme los mismo, que volviera a intentar. Mando la información que me pidieron en caso de que no lo lograra: 
Fecha de la operación: 6 de septiembre 2016
clave: 085901184164325064
Nombre de la institución ordenante: Banamex
Nombre de la institución beneficiaria: HSBC
Numero de la cuenta Ben. 22029
Monto de la operación: $2,200</v>
          </cell>
          <cell r="D154" t="str">
            <v>cesar rene alvizar guerrero</v>
          </cell>
          <cell r="E154" t="str">
            <v>alvizar829@gmail.com</v>
          </cell>
          <cell r="F154" t="str">
            <v>Banco de México</v>
          </cell>
          <cell r="O154" t="str">
            <v>Entrega por el Sistema de Solicitudes de Acceso a la Información</v>
          </cell>
          <cell r="P154">
            <v>42642</v>
          </cell>
          <cell r="Q154">
            <v>42670</v>
          </cell>
          <cell r="S154" t="str">
            <v>Información pública</v>
          </cell>
          <cell r="T154" t="str">
            <v>SPEI</v>
          </cell>
          <cell r="V154" t="str">
            <v>La respuesta a su consulta CTC-BM-17466 la encontrará en el archivo adjunto.</v>
          </cell>
          <cell r="W154">
            <v>25</v>
          </cell>
          <cell r="X154" t="str">
            <v>NO</v>
          </cell>
          <cell r="Y154" t="str">
            <v>Casillas Trejo Elizabeth</v>
          </cell>
          <cell r="Z154" t="str">
            <v>Concluido</v>
          </cell>
          <cell r="AA154">
            <v>42642</v>
          </cell>
          <cell r="AB154">
            <v>42643</v>
          </cell>
        </row>
        <row r="155">
          <cell r="B155">
            <v>6110000025616</v>
          </cell>
          <cell r="C155" t="str">
            <v>cuantos empleados y de cuanto es el total de los salarios por mes de los años 2015 y 2016 de la institucion</v>
          </cell>
          <cell r="D155" t="str">
            <v>ELIZABETH HERNANDEZ</v>
          </cell>
          <cell r="E155" t="str">
            <v>TransparenciaBM@outlook.com</v>
          </cell>
          <cell r="F155" t="str">
            <v>Banco de México</v>
          </cell>
          <cell r="H155" t="str">
            <v>LOPEZ MATEOS</v>
          </cell>
          <cell r="I155" t="str">
            <v>Arcos Vallarta Sur</v>
          </cell>
          <cell r="J155" t="str">
            <v>GUADALAJARA</v>
          </cell>
          <cell r="K155" t="str">
            <v>Jalisco</v>
          </cell>
          <cell r="L155">
            <v>44500</v>
          </cell>
          <cell r="M155" t="str">
            <v>México</v>
          </cell>
          <cell r="N155" t="str">
            <v>Correo electrónico: ae.hp.16@gmail.com</v>
          </cell>
          <cell r="O155" t="str">
            <v>Correo electrónico</v>
          </cell>
          <cell r="P155">
            <v>42642</v>
          </cell>
          <cell r="Q155">
            <v>42670</v>
          </cell>
          <cell r="S155" t="str">
            <v>Información pública</v>
          </cell>
          <cell r="T155" t="str">
            <v>Sueldos y salarios</v>
          </cell>
          <cell r="V155" t="str">
            <v>La respuesta a su solicitud 6110000025616 la encontrará en el correo al calce.</v>
          </cell>
          <cell r="W155">
            <v>45</v>
          </cell>
          <cell r="X155" t="str">
            <v>NO</v>
          </cell>
          <cell r="Y155" t="str">
            <v>Casillas Trejo Elizabeth</v>
          </cell>
          <cell r="Z155" t="str">
            <v>Concluido</v>
          </cell>
          <cell r="AA155">
            <v>42642</v>
          </cell>
          <cell r="AB155">
            <v>42669</v>
          </cell>
        </row>
        <row r="156">
          <cell r="B156" t="str">
            <v>CTC-BM-17469</v>
          </cell>
          <cell r="C156" t="str">
            <v>Buenas tardes por medio del presente, solicito me proporciones las Circulares correspondientes a los Folios 94/96 y 95/96.
Por su atención al presente, muchas gracias.</v>
          </cell>
          <cell r="D156" t="str">
            <v>Cristian Alejandro Rojas Balcazar</v>
          </cell>
          <cell r="E156" t="str">
            <v>crojas@cecoban.org.mx</v>
          </cell>
          <cell r="F156" t="str">
            <v>Banco de México</v>
          </cell>
          <cell r="M156" t="str">
            <v>México</v>
          </cell>
          <cell r="O156" t="str">
            <v>Entrega por el Sistema de Solicitudes de Acceso a la Información</v>
          </cell>
          <cell r="P156">
            <v>42643</v>
          </cell>
          <cell r="Q156">
            <v>42671</v>
          </cell>
          <cell r="S156" t="str">
            <v>Información pública</v>
          </cell>
          <cell r="T156" t="str">
            <v>Control de legalidad</v>
          </cell>
          <cell r="V156" t="str">
            <v>La respuesta a su solicitud CTC-BM-17469, se encuentra en el archivo adjunto.</v>
          </cell>
          <cell r="W156">
            <v>40</v>
          </cell>
          <cell r="X156" t="str">
            <v>NO</v>
          </cell>
          <cell r="Y156" t="str">
            <v>Ríos Peraza Gladys Adriana</v>
          </cell>
          <cell r="Z156" t="str">
            <v>Concluido</v>
          </cell>
          <cell r="AA156">
            <v>42643</v>
          </cell>
          <cell r="AB156">
            <v>42649</v>
          </cell>
        </row>
        <row r="157">
          <cell r="B157" t="str">
            <v>CTC-BM-17472</v>
          </cell>
          <cell r="C157" t="str">
            <v>A quien corresponda: 
Muy buenos dias, 
Mi nombre es Guillermo Gonzalez Loyola. Soy estudiante en Boston University en Estados Unidos. Mis carreras incluyen Finanzas, Sistemas de Información, Estrategia e Innovación, y Administración Internacional. Por el momento estoy en Londres estudiando un semestre y llevando a cabo mis prácticas profesionales. 
Mi meta es algun dia trabajar en el Banco de México. Le escribo para respetuosamente preguntar si existe alguna oportunidad de hacer mis prácticas (internado/pasantía) en el Banco de México este próximo verano de 2017 (ya que no me gradúo hasta diciembre de 2017). 
Me interesa mucho poder contribuir al Banco de México y mucho le agradecería si me puede proporcionar información de como hacerlo. 
Muchas gracias, 
-Guillermo</v>
          </cell>
          <cell r="D157" t="str">
            <v>Guillermo Gonzalez Loyola</v>
          </cell>
          <cell r="E157" t="str">
            <v>guillermo.gonzalezloyola@gmail.com</v>
          </cell>
          <cell r="F157" t="str">
            <v>Banco de México</v>
          </cell>
          <cell r="O157" t="str">
            <v>Entrega por el Sistema de Solicitudes de Acceso a la Información</v>
          </cell>
          <cell r="P157">
            <v>42645</v>
          </cell>
          <cell r="Q157">
            <v>42671</v>
          </cell>
          <cell r="S157" t="str">
            <v>Información pública</v>
          </cell>
          <cell r="T157" t="str">
            <v>Reclutamiento y selección</v>
          </cell>
          <cell r="V157" t="str">
            <v>La respuesta a su consulta CTC-BM-17472 la encontrará en el archivo adjunto.</v>
          </cell>
          <cell r="W157">
            <v>25</v>
          </cell>
          <cell r="X157" t="str">
            <v>NO</v>
          </cell>
          <cell r="Y157" t="str">
            <v>Casillas Trejo Elizabeth</v>
          </cell>
          <cell r="Z157" t="str">
            <v>Concluido</v>
          </cell>
          <cell r="AA157">
            <v>42645</v>
          </cell>
          <cell r="AB157">
            <v>42663</v>
          </cell>
        </row>
        <row r="158">
          <cell r="B158" t="str">
            <v>CTC-BM-17473</v>
          </cell>
          <cell r="C158" t="str">
            <v>MI nombre es Remberto LópeZ González estudiante de Economía de la Facultad de Ciencias Económicas y Sociales de la Universidad Autónoma de Sinaloa. Formó parte como secretario de la región Noroeste de la Asociación Nacional de Estudiantes de Economía. 
Me gustaría información sobre la cátedra del Banco de México que imparte a las Universidades. Queriendo impartir esta cátedra en mi escuela y abierta a toda la universidad y a la población de mi estado.</v>
          </cell>
          <cell r="D158" t="str">
            <v>Remberto López González</v>
          </cell>
          <cell r="E158" t="str">
            <v>remberto333@gmail.com</v>
          </cell>
          <cell r="F158" t="str">
            <v>Banco de México</v>
          </cell>
          <cell r="M158" t="str">
            <v>México</v>
          </cell>
          <cell r="O158" t="str">
            <v>Entrega por el Sistema de Solicitudes de Acceso a la Información</v>
          </cell>
          <cell r="P158">
            <v>42645</v>
          </cell>
          <cell r="Q158">
            <v>42671</v>
          </cell>
          <cell r="S158" t="str">
            <v>Información pública</v>
          </cell>
          <cell r="T158" t="str">
            <v>Acceso a la información</v>
          </cell>
          <cell r="V158" t="str">
            <v>La respuesta a su consulta CTC-BM-17473 la encontrará en el archivo adjunto.</v>
          </cell>
          <cell r="W158">
            <v>25</v>
          </cell>
          <cell r="X158" t="str">
            <v>NO</v>
          </cell>
          <cell r="Y158" t="str">
            <v>Casillas Trejo Elizabeth</v>
          </cell>
          <cell r="Z158" t="str">
            <v>Concluido</v>
          </cell>
          <cell r="AA158">
            <v>42645</v>
          </cell>
          <cell r="AB158">
            <v>42647</v>
          </cell>
        </row>
        <row r="159">
          <cell r="B159">
            <v>6110000025716</v>
          </cell>
          <cell r="C159" t="str">
            <v xml:space="preserve">Quiero saber, cuanto es el total de dinero que recibe el presidente del banco de México por año contando todas las prestaciones que percibe
</v>
          </cell>
          <cell r="D159" t="str">
            <v>OK OL OK</v>
          </cell>
          <cell r="E159" t="str">
            <v>TransparenciaBM@outlook.com</v>
          </cell>
          <cell r="F159" t="str">
            <v>Banco de México</v>
          </cell>
          <cell r="H159" t="str">
            <v>OK</v>
          </cell>
          <cell r="I159" t="str">
            <v>Acapulco</v>
          </cell>
          <cell r="J159" t="str">
            <v>ENSENADA</v>
          </cell>
          <cell r="K159" t="str">
            <v>Baja California</v>
          </cell>
          <cell r="L159">
            <v>22890</v>
          </cell>
          <cell r="M159" t="str">
            <v>México</v>
          </cell>
          <cell r="N159" t="str">
            <v xml:space="preserve">Banco de México--------------------
------------
Correo electrónico: alfredo_paredes@hotmail.es 
</v>
          </cell>
          <cell r="O159" t="str">
            <v>Correo electrónico</v>
          </cell>
          <cell r="P159">
            <v>42646</v>
          </cell>
          <cell r="Q159">
            <v>42674</v>
          </cell>
          <cell r="S159" t="str">
            <v>Información pública</v>
          </cell>
          <cell r="T159" t="str">
            <v>Sueldos y salarios</v>
          </cell>
          <cell r="V159" t="str">
            <v>La respuesta a su solicitud 6110000025716 la encontrará en el archivo adjunto.</v>
          </cell>
          <cell r="W159">
            <v>60</v>
          </cell>
          <cell r="X159" t="str">
            <v>NO</v>
          </cell>
          <cell r="Y159" t="str">
            <v>Casillas Trejo Elizabeth</v>
          </cell>
          <cell r="Z159" t="str">
            <v>Concluido</v>
          </cell>
          <cell r="AA159">
            <v>42646</v>
          </cell>
          <cell r="AB159">
            <v>42671</v>
          </cell>
        </row>
        <row r="160">
          <cell r="B160" t="str">
            <v>CTC-BM-17474</v>
          </cell>
          <cell r="C160" t="str">
            <v>Solicitamos de su amable apoyo, para que se restablezca la consulta de Cep (Comprobante Electrónico de Pago) por Lotes, la cual se había realizado sin problema alguno.
Lo anterior, con el objetivo de validar la titularidad de la cuentas de nuestros clientes a quienes realizamos la transferencias con  los formatos obtenidos en PDF.
Al día generamos de 150 a 500 transferencias, por lo que es necesario contar con esta herramienta para realizar la consulta de los Cep de las mismas.
Pertenezco al fideicomiso de CetesDirecto, creado por NAFIN y SHCP.
Tel 50007913</v>
          </cell>
          <cell r="D160" t="str">
            <v>Elmi Grisel Esquivel Ibañez</v>
          </cell>
          <cell r="E160" t="str">
            <v>egesquivel@cetes-directo.com</v>
          </cell>
          <cell r="F160" t="str">
            <v>Banco de México</v>
          </cell>
          <cell r="M160" t="str">
            <v>México</v>
          </cell>
          <cell r="O160" t="str">
            <v>Entrega por el Sistema de Solicitudes de Acceso a la Información</v>
          </cell>
          <cell r="P160">
            <v>42646</v>
          </cell>
          <cell r="Q160">
            <v>42674</v>
          </cell>
          <cell r="S160" t="str">
            <v>Información pública</v>
          </cell>
          <cell r="T160" t="str">
            <v>SPEI</v>
          </cell>
          <cell r="V160" t="str">
            <v>La respuesta a su solicitud CTC-BM-17474 se encuentra en el archivo adjunto.</v>
          </cell>
          <cell r="W160">
            <v>40</v>
          </cell>
          <cell r="X160" t="str">
            <v>NO</v>
          </cell>
          <cell r="Y160" t="str">
            <v>Ríos Peraza Gladys Adriana</v>
          </cell>
          <cell r="Z160" t="str">
            <v>Concluido</v>
          </cell>
          <cell r="AA160">
            <v>42646</v>
          </cell>
          <cell r="AB160">
            <v>42650</v>
          </cell>
        </row>
        <row r="161">
          <cell r="B161" t="str">
            <v>CTC-BM-17475</v>
          </cell>
          <cell r="C161" t="str">
            <v>Buenas tardes, les escribo solicitándoles ayuda para encontrar una información en su portal, es acerca el sistema de pagos especialmente las tarifas y las comisiones ya que estoy buscando las comisiones que cargan los bancos por motivo de re estructuración de sus créditos. En la CNBV encontré que la fuente es de BANXICO y quisiera la fuente primaria. Muchas gracias por su atención.</v>
          </cell>
          <cell r="D161" t="str">
            <v>Maria Fernanda Rodríguez</v>
          </cell>
          <cell r="E161" t="str">
            <v>maria.rodriguezgz@udlap.mx</v>
          </cell>
          <cell r="F161" t="str">
            <v>Banco de México</v>
          </cell>
          <cell r="M161" t="str">
            <v>México</v>
          </cell>
          <cell r="O161" t="str">
            <v>Entrega por el Sistema de Solicitudes de Acceso a la Información</v>
          </cell>
          <cell r="P161">
            <v>42646</v>
          </cell>
          <cell r="Q161">
            <v>42674</v>
          </cell>
          <cell r="S161" t="str">
            <v>Información pública</v>
          </cell>
          <cell r="T161" t="str">
            <v>Control de legalidad</v>
          </cell>
          <cell r="V161" t="str">
            <v>Se anexa respuesta</v>
          </cell>
          <cell r="W161">
            <v>60</v>
          </cell>
          <cell r="X161" t="str">
            <v>NO</v>
          </cell>
          <cell r="Y161" t="str">
            <v>Muñoz Nando Rubén</v>
          </cell>
          <cell r="Z161" t="str">
            <v>Concluido</v>
          </cell>
          <cell r="AA161">
            <v>42646</v>
          </cell>
          <cell r="AB161">
            <v>42654</v>
          </cell>
        </row>
        <row r="162">
          <cell r="B162">
            <v>6110000025816</v>
          </cell>
          <cell r="C162" t="str">
            <v>¿Cuáles han sido las causas por las que  el dólar ha estado incrementando su valor en los últimos 12 meses del año 2015- 2016?¿Qué soluciones se realizarán para poner un alto ante este incremento?En caso de que la información sea reservada favor de mandarme el archivo en versión pública</v>
          </cell>
          <cell r="D162" t="str">
            <v>SARAH.MORALVA MORAL</v>
          </cell>
          <cell r="E162" t="str">
            <v>TransparenciaBM@outlook.com</v>
          </cell>
          <cell r="F162" t="str">
            <v>Banco de México</v>
          </cell>
          <cell r="H162" t="str">
            <v>-</v>
          </cell>
          <cell r="I162" t="str">
            <v>-</v>
          </cell>
          <cell r="J162" t="str">
            <v>-</v>
          </cell>
          <cell r="K162" t="str">
            <v>-</v>
          </cell>
          <cell r="L162" t="str">
            <v>null</v>
          </cell>
          <cell r="M162" t="str">
            <v>México</v>
          </cell>
          <cell r="N162" t="str">
            <v xml:space="preserve">Correo electrónico: sarah.moralva@gmail.com </v>
          </cell>
          <cell r="O162" t="str">
            <v>Correo electrónico</v>
          </cell>
          <cell r="P162">
            <v>42646</v>
          </cell>
          <cell r="Q162">
            <v>42674</v>
          </cell>
          <cell r="S162" t="str">
            <v>Información pública</v>
          </cell>
          <cell r="T162" t="str">
            <v>Actividad económica</v>
          </cell>
          <cell r="V162" t="str">
            <v>Se anexa respuesta</v>
          </cell>
          <cell r="W162">
            <v>60</v>
          </cell>
          <cell r="X162" t="str">
            <v>NO</v>
          </cell>
          <cell r="Y162" t="str">
            <v>Muñoz Nando Rubén</v>
          </cell>
          <cell r="Z162" t="str">
            <v>Concluido</v>
          </cell>
          <cell r="AA162">
            <v>42646</v>
          </cell>
          <cell r="AB162">
            <v>42650</v>
          </cell>
        </row>
        <row r="163">
          <cell r="B163" t="str">
            <v>CTC-BM-17476</v>
          </cell>
          <cell r="C163" t="str">
            <v>Good afternoon. My name is Luiza, I am from the central bank of Brazil and I am looking for statistical data on credit to GDP, including:
1) all credit from banking to private sector, excluding bonds and stock market
2) all credit from banking to public sector, excluding bonds and stock market
3) all credit from other financial intermediaries such as credit unions to public and private sector, excluding bonds and stock market
How can I get this ratio of credit to GDP, since 1994? 
If you are interested, I could also send Brazilian data.
Best regards,
Luiza</v>
          </cell>
          <cell r="D163" t="str">
            <v>Luiza Betina Petroll Rodrigues</v>
          </cell>
          <cell r="E163" t="str">
            <v>luiza.rodrigues@bcb.gov.br</v>
          </cell>
          <cell r="F163" t="str">
            <v>Banco de México</v>
          </cell>
          <cell r="M163" t="str">
            <v>Brasil</v>
          </cell>
          <cell r="O163" t="str">
            <v>Entrega por el Sistema de Solicitudes de Acceso a la Información</v>
          </cell>
          <cell r="P163">
            <v>42646</v>
          </cell>
          <cell r="Q163">
            <v>42674</v>
          </cell>
          <cell r="S163" t="str">
            <v>Información pública</v>
          </cell>
          <cell r="T163" t="str">
            <v>Información crediticia</v>
          </cell>
          <cell r="V163" t="str">
            <v>Se anexa respuesta</v>
          </cell>
          <cell r="W163">
            <v>60</v>
          </cell>
          <cell r="X163" t="str">
            <v>NO</v>
          </cell>
          <cell r="Y163" t="str">
            <v>Muñoz Nando Rubén</v>
          </cell>
          <cell r="Z163" t="str">
            <v>Concluido</v>
          </cell>
          <cell r="AA163">
            <v>42646</v>
          </cell>
          <cell r="AB163">
            <v>42650</v>
          </cell>
        </row>
        <row r="164">
          <cell r="B164" t="str">
            <v>CTC-BM-17477</v>
          </cell>
          <cell r="C164" t="str">
            <v>Buenas tardes,
Me han solicitado que utilice la tasa de mercado de los bonos corporativos de alta calidad en términos absolutos de un mercado profundo o la tasa de mercado de los bonos emitidos por el gobierno, he tratado de averiguar ¿qué es  tasa de mercado de los bonos emitidos por el gobierno? pero no he tenido éxito. Ustedes me podrán ayudar a saber ¿Cuál es asa de mercado de los bonos emitidos por el gobierno? si, viene en su página de internet ¿me pueden decir como la busco o en dónde la puedo encontrar?, por favor. 
Saludos cordiales.</v>
          </cell>
          <cell r="D164" t="str">
            <v>Jorge Isaac</v>
          </cell>
          <cell r="E164" t="str">
            <v>jorge_i09@hotmail.com</v>
          </cell>
          <cell r="F164" t="str">
            <v>Banco de México</v>
          </cell>
          <cell r="O164" t="str">
            <v>Entrega por el Sistema de Solicitudes de Acceso a la Información</v>
          </cell>
          <cell r="P164">
            <v>42646</v>
          </cell>
          <cell r="Q164">
            <v>42674</v>
          </cell>
          <cell r="S164" t="str">
            <v>Información pública</v>
          </cell>
          <cell r="T164" t="str">
            <v>Tasas de interés</v>
          </cell>
          <cell r="V164" t="str">
            <v>La respuesta a su solicitud CTC-BM-17477 se encuentra en el archivo adjunto.</v>
          </cell>
          <cell r="W164">
            <v>40</v>
          </cell>
          <cell r="X164" t="str">
            <v>NO</v>
          </cell>
          <cell r="Y164" t="str">
            <v>Ríos Peraza Gladys Adriana</v>
          </cell>
          <cell r="Z164" t="str">
            <v>Concluido</v>
          </cell>
          <cell r="AA164">
            <v>42646</v>
          </cell>
          <cell r="AB164">
            <v>42650</v>
          </cell>
        </row>
        <row r="165">
          <cell r="B165">
            <v>6110000025916</v>
          </cell>
          <cell r="C165" t="str">
            <v>1.- Al dia de hoy, solicito saber la Relacion de Vacantes con perfil de Licenciatura en Administracion, afines y equivalentes (nombre especifico del puesto, domicilio del puesto, objetivo general del puesto, sueldo mensual bruto, sueldo mensual neto, nombre del jefe inmediato, puesto especifico del jefe inmediato, que sea solo de confianza o eventual o por honorarios o por facturacion, datos del contacto para solicitar la vacante, entre estos datos estan: nombre y puesto de la persona, correo, telefono, extension telefonica). 2.- del 1 de enero 2016 al dia de hoy, solicito saber el nombre completo, puesto especifico, domicilio del puesto, sueldo mensual bruto y neto, y fecha de la alta en el IMSS. 3.- del 1 de enero 2016 al dia de hoy, solicito saber el nombre completo, puesto especifico, domicilio del puesto, sueldo mensual bruto y neto, y fecha de la alta en el IMSS, asi como las hojas de su calculo detallado de su finiquito o liquidacion y el motivo por el cual se dieron de baja de su institucion.</v>
          </cell>
          <cell r="D165" t="str">
            <v>JUAN PEREZ SOSA</v>
          </cell>
          <cell r="E165" t="str">
            <v>TransparenciaBM@outlook.com</v>
          </cell>
          <cell r="F165" t="str">
            <v>Banco de México</v>
          </cell>
          <cell r="H165">
            <v>60</v>
          </cell>
          <cell r="I165" t="str">
            <v>Altabrisa</v>
          </cell>
          <cell r="J165" t="str">
            <v>MERIDA</v>
          </cell>
          <cell r="K165" t="str">
            <v>Yucatán</v>
          </cell>
          <cell r="L165">
            <v>97130</v>
          </cell>
          <cell r="M165" t="str">
            <v>México</v>
          </cell>
          <cell r="N165" t="str">
            <v xml:space="preserve">Correo electrónico: eyquepeiper@gmail.com </v>
          </cell>
          <cell r="O165" t="str">
            <v>Correo electrónico</v>
          </cell>
          <cell r="P165">
            <v>42646</v>
          </cell>
          <cell r="Q165">
            <v>42674</v>
          </cell>
          <cell r="S165" t="str">
            <v>Información pública</v>
          </cell>
          <cell r="T165" t="str">
            <v>Reclutamiento y selección</v>
          </cell>
          <cell r="V165" t="str">
            <v>La respuesta a su solicitud 6110000025916 la encontrará en el correo al calce.</v>
          </cell>
          <cell r="W165">
            <v>95</v>
          </cell>
          <cell r="X165" t="str">
            <v>NO</v>
          </cell>
          <cell r="Y165" t="str">
            <v>Casillas Trejo Elizabeth</v>
          </cell>
          <cell r="Z165" t="str">
            <v>Concluido</v>
          </cell>
          <cell r="AA165">
            <v>42646</v>
          </cell>
          <cell r="AB165">
            <v>42669</v>
          </cell>
        </row>
        <row r="166">
          <cell r="B166" t="str">
            <v>CTC-BM-17478</v>
          </cell>
          <cell r="C166" t="str">
            <v>Por este medio solicito la información sobre las  TENENCIAS DE VALORES GUBERNAMENTALES POR SECTOR, en valores nominales y de mercado para series históricas, ya que dicha información sólo está disponible para la  fecha 23/9/2016, y cuando solicito fechas anteriores a la referida sólo se encuentra en valores nominales.
Gracias</v>
          </cell>
          <cell r="D166" t="str">
            <v>Laura Ivonne López Valdez</v>
          </cell>
          <cell r="E166" t="str">
            <v>llopezv07@gmail.com</v>
          </cell>
          <cell r="F166" t="str">
            <v>Banco de México</v>
          </cell>
          <cell r="O166" t="str">
            <v>Entrega por el Sistema de Solicitudes de Acceso a la Información</v>
          </cell>
          <cell r="P166">
            <v>42647</v>
          </cell>
          <cell r="Q166">
            <v>42675</v>
          </cell>
          <cell r="S166" t="str">
            <v>Información pública</v>
          </cell>
          <cell r="T166" t="str">
            <v>Acceso a la información</v>
          </cell>
          <cell r="V166" t="str">
            <v>Se anexa respuesta</v>
          </cell>
          <cell r="W166">
            <v>60</v>
          </cell>
          <cell r="X166" t="str">
            <v>NO</v>
          </cell>
          <cell r="Y166" t="str">
            <v>Muñoz Nando Rubén</v>
          </cell>
          <cell r="Z166" t="str">
            <v>Concluido</v>
          </cell>
          <cell r="AA166">
            <v>42647</v>
          </cell>
          <cell r="AB166">
            <v>42653</v>
          </cell>
        </row>
        <row r="167">
          <cell r="B167" t="str">
            <v>CTC-BM-17479</v>
          </cell>
          <cell r="C167" t="str">
            <v>Buenas tardes.
Tengo uno recibos de compra de CETES con fecha del año 1985 que no se han presentado aún para se venta a la institución bancaria donde fueron adquiridos (en ese tiempo BANCOMER). 
Podría yo presentarlos directamente a BANXICO para su venta?
Tendría alguna actualización la tasa de interés pagadera a su presentación?
Agradezco su respuesta.</v>
          </cell>
          <cell r="D167" t="str">
            <v>Abelardo Díaz de León</v>
          </cell>
          <cell r="E167" t="str">
            <v>abelardo.dlm@hotmail.com</v>
          </cell>
          <cell r="F167" t="str">
            <v>Banco de México</v>
          </cell>
          <cell r="O167" t="str">
            <v>Entrega por el Sistema de Solicitudes de Acceso a la Información</v>
          </cell>
          <cell r="P167">
            <v>42647</v>
          </cell>
          <cell r="Q167">
            <v>42675</v>
          </cell>
          <cell r="S167" t="str">
            <v>Información pública</v>
          </cell>
          <cell r="T167" t="str">
            <v>Operaciones de compra-venta de valores</v>
          </cell>
          <cell r="V167" t="str">
            <v>La respuesta a su consulta CTC-BM-17479 la encontrará en el archivo adjunto.</v>
          </cell>
          <cell r="W167">
            <v>45</v>
          </cell>
          <cell r="X167" t="str">
            <v>NO</v>
          </cell>
          <cell r="Y167" t="str">
            <v>Casillas Trejo Elizabeth</v>
          </cell>
          <cell r="Z167" t="str">
            <v>Concluido</v>
          </cell>
          <cell r="AA167">
            <v>42647</v>
          </cell>
          <cell r="AB167">
            <v>42649</v>
          </cell>
        </row>
        <row r="168">
          <cell r="B168">
            <v>6110000026016</v>
          </cell>
          <cell r="C168" t="str">
            <v xml:space="preserve">según el articulo 79 fracción 23 de la ley de ISR, en base a que operaciones obtienen su remanente de operación el cuan en parte del mismo se le es entregado al gobierno de mexico.
</v>
          </cell>
          <cell r="D168" t="str">
            <v>EVER SAMANO</v>
          </cell>
          <cell r="E168" t="str">
            <v>TransparenciaBM@outlook.com</v>
          </cell>
          <cell r="F168" t="str">
            <v>Banco de México</v>
          </cell>
          <cell r="H168" t="str">
            <v>AV. SABALO CERRITOS</v>
          </cell>
          <cell r="I168" t="str">
            <v>Quintas Del Mar</v>
          </cell>
          <cell r="J168" t="str">
            <v>MAZATLAN</v>
          </cell>
          <cell r="K168" t="str">
            <v>Sinaloa</v>
          </cell>
          <cell r="L168">
            <v>82112</v>
          </cell>
          <cell r="M168" t="str">
            <v>México</v>
          </cell>
          <cell r="N168" t="str">
            <v xml:space="preserve">Correo electrónico: jesussamano2094@gmail.com </v>
          </cell>
          <cell r="O168" t="str">
            <v>Correo electrónico</v>
          </cell>
          <cell r="P168">
            <v>42647</v>
          </cell>
          <cell r="Q168">
            <v>42675</v>
          </cell>
          <cell r="S168" t="str">
            <v>Información pública</v>
          </cell>
          <cell r="T168" t="str">
            <v>Estado de resultados</v>
          </cell>
          <cell r="V168" t="str">
            <v>Se anexa respuesta</v>
          </cell>
          <cell r="W168">
            <v>60</v>
          </cell>
          <cell r="X168" t="str">
            <v>NO</v>
          </cell>
          <cell r="Y168" t="str">
            <v>Muñoz Nando Rubén</v>
          </cell>
          <cell r="Z168" t="str">
            <v>Concluido</v>
          </cell>
          <cell r="AA168">
            <v>42647</v>
          </cell>
          <cell r="AB168">
            <v>42650</v>
          </cell>
        </row>
        <row r="169">
          <cell r="B169" t="str">
            <v>CTC-BM-17480</v>
          </cell>
          <cell r="C169" t="str">
            <v>PROBLEMAS TRANSFERENCIA 
Emisor:Banamex
Receptor:BBVA Bancomer 
Clave de Rastreo: 085903735720327764
03/10/2016</v>
          </cell>
          <cell r="D169" t="str">
            <v>Diana Cecilia Quiñones Gutierrez</v>
          </cell>
          <cell r="E169" t="str">
            <v>diana.quinonesgtz@gmail.com</v>
          </cell>
          <cell r="F169" t="str">
            <v>Banco de México</v>
          </cell>
          <cell r="M169" t="str">
            <v>México</v>
          </cell>
          <cell r="O169" t="str">
            <v>Entrega por el Sistema de Solicitudes de Acceso a la Información</v>
          </cell>
          <cell r="P169">
            <v>42647</v>
          </cell>
          <cell r="Q169">
            <v>42675</v>
          </cell>
          <cell r="S169" t="str">
            <v>Información pública</v>
          </cell>
          <cell r="T169" t="str">
            <v>Sistemas electrónicos de pago</v>
          </cell>
          <cell r="V169" t="str">
            <v>La respuesta a su consulta CTC-BM-17480 se encuentra en el archivo adjunto</v>
          </cell>
          <cell r="W169">
            <v>40</v>
          </cell>
          <cell r="X169" t="str">
            <v>NO</v>
          </cell>
          <cell r="Y169" t="str">
            <v>Ríos Peraza Gladys Adriana</v>
          </cell>
          <cell r="Z169" t="str">
            <v>Concluido</v>
          </cell>
          <cell r="AA169">
            <v>42647</v>
          </cell>
          <cell r="AB169">
            <v>42650</v>
          </cell>
        </row>
        <row r="170">
          <cell r="B170">
            <v>6110000026116</v>
          </cell>
          <cell r="C170" t="str">
            <v>historia del banco de mexico</v>
          </cell>
          <cell r="D170" t="str">
            <v>NURY SEGGAL MENDOZA SANCHEZ</v>
          </cell>
          <cell r="E170" t="str">
            <v>TransparenciaBM@outlook.com</v>
          </cell>
          <cell r="F170" t="str">
            <v>Banco de México</v>
          </cell>
          <cell r="H170" t="str">
            <v>5 DE MAYO</v>
          </cell>
          <cell r="I170" t="str">
            <v>Tepatepec</v>
          </cell>
          <cell r="J170" t="str">
            <v>FRANCISCO I. MADERO</v>
          </cell>
          <cell r="K170" t="str">
            <v>Hidalgo</v>
          </cell>
          <cell r="L170">
            <v>42660</v>
          </cell>
          <cell r="M170" t="str">
            <v>México</v>
          </cell>
          <cell r="O170" t="str">
            <v>Correo electrónico</v>
          </cell>
          <cell r="P170">
            <v>42648</v>
          </cell>
          <cell r="Q170">
            <v>42677</v>
          </cell>
          <cell r="S170" t="str">
            <v>Información pública</v>
          </cell>
          <cell r="T170" t="str">
            <v>Organización</v>
          </cell>
          <cell r="V170" t="str">
            <v>Se adjunta respuesta a su solicitud.</v>
          </cell>
          <cell r="W170">
            <v>40</v>
          </cell>
          <cell r="X170" t="str">
            <v>NO</v>
          </cell>
          <cell r="Y170" t="str">
            <v>Ríos Peraza Gladys Adriana</v>
          </cell>
          <cell r="Z170" t="str">
            <v>Concluido</v>
          </cell>
          <cell r="AA170">
            <v>42648</v>
          </cell>
          <cell r="AB170">
            <v>42653</v>
          </cell>
        </row>
        <row r="171">
          <cell r="B171">
            <v>6110000026216</v>
          </cell>
          <cell r="C171" t="str">
            <v>historia sobre el banco de mexicano</v>
          </cell>
          <cell r="D171" t="str">
            <v>NURY SEGGAL MENDOZA SANCHEZ</v>
          </cell>
          <cell r="E171" t="str">
            <v>TransparenciaBM@outlook.com</v>
          </cell>
          <cell r="F171" t="str">
            <v>Banco de México</v>
          </cell>
          <cell r="H171" t="str">
            <v>5 DE MAYO</v>
          </cell>
          <cell r="I171" t="str">
            <v>Tepatepec</v>
          </cell>
          <cell r="J171" t="str">
            <v>FRANCISCO I. MADERO</v>
          </cell>
          <cell r="K171" t="str">
            <v>Hidalgo</v>
          </cell>
          <cell r="L171">
            <v>42660</v>
          </cell>
          <cell r="M171" t="str">
            <v>México</v>
          </cell>
          <cell r="O171" t="str">
            <v>Correo electrónico</v>
          </cell>
          <cell r="P171">
            <v>42648</v>
          </cell>
          <cell r="Q171">
            <v>42677</v>
          </cell>
          <cell r="S171" t="str">
            <v>Información pública</v>
          </cell>
          <cell r="T171" t="str">
            <v>Organización</v>
          </cell>
          <cell r="V171" t="str">
            <v>Se adjunta respuesta a su solicitud</v>
          </cell>
          <cell r="W171">
            <v>40</v>
          </cell>
          <cell r="X171" t="str">
            <v>NO</v>
          </cell>
          <cell r="Y171" t="str">
            <v>Ríos Peraza Gladys Adriana</v>
          </cell>
          <cell r="Z171" t="str">
            <v>Concluido</v>
          </cell>
          <cell r="AA171">
            <v>42648</v>
          </cell>
          <cell r="AB171">
            <v>42653</v>
          </cell>
        </row>
        <row r="172">
          <cell r="B172" t="str">
            <v>CTC-BM-17483</v>
          </cell>
          <cell r="C172" t="str">
            <v>Buen día: se ha publicado la tasa de fondeo gubernamental de la pagina, http://www.banxico.org.mx/repositorios/dgobc-web/tasafondeo/tasafondeo-es.html , me pueden proporcionar el dato a la fecha del 04/10/16 por favor, muchas gracias,</v>
          </cell>
          <cell r="D172" t="str">
            <v>Melisa Bañales</v>
          </cell>
          <cell r="E172" t="str">
            <v>melisa.banales@covaf.com</v>
          </cell>
          <cell r="F172" t="str">
            <v>Banco de México</v>
          </cell>
          <cell r="O172" t="str">
            <v>Entrega por el Sistema de Solicitudes de Acceso a la Información</v>
          </cell>
          <cell r="P172">
            <v>42648</v>
          </cell>
          <cell r="Q172">
            <v>42676</v>
          </cell>
          <cell r="S172" t="str">
            <v>Información pública</v>
          </cell>
          <cell r="T172" t="str">
            <v>Tasas de interés</v>
          </cell>
          <cell r="V172" t="str">
            <v>La respuesta a su consulta CTC-BM-17483 la encontrará en el archivo adjunto.</v>
          </cell>
          <cell r="W172">
            <v>25</v>
          </cell>
          <cell r="X172" t="str">
            <v>NO</v>
          </cell>
          <cell r="Y172" t="str">
            <v>Casillas Trejo Elizabeth</v>
          </cell>
          <cell r="Z172" t="str">
            <v>Concluido</v>
          </cell>
          <cell r="AA172">
            <v>42648</v>
          </cell>
          <cell r="AB172">
            <v>42655</v>
          </cell>
        </row>
        <row r="173">
          <cell r="B173">
            <v>6110000026316</v>
          </cell>
          <cell r="C173" t="str">
            <v>que es el banco de mexico</v>
          </cell>
          <cell r="D173" t="str">
            <v>NURY SANCHEZ MERA</v>
          </cell>
          <cell r="E173" t="str">
            <v>TransparenciaBM@outlook.com</v>
          </cell>
          <cell r="F173" t="str">
            <v>Banco de México</v>
          </cell>
          <cell r="H173" t="str">
            <v>5 DE MAYO NUM 60</v>
          </cell>
          <cell r="I173" t="str">
            <v>San Juan Tepa</v>
          </cell>
          <cell r="J173" t="str">
            <v>FRANCISCO I. MADERO</v>
          </cell>
          <cell r="K173" t="str">
            <v>Hidalgo</v>
          </cell>
          <cell r="L173">
            <v>42671</v>
          </cell>
          <cell r="M173" t="str">
            <v>México</v>
          </cell>
          <cell r="O173" t="str">
            <v>Correo electrónico</v>
          </cell>
          <cell r="P173">
            <v>42648</v>
          </cell>
          <cell r="Q173">
            <v>42677</v>
          </cell>
          <cell r="S173" t="str">
            <v>Información pública</v>
          </cell>
          <cell r="T173" t="str">
            <v>Organización</v>
          </cell>
          <cell r="V173" t="str">
            <v xml:space="preserve">Se adjunta respuesta </v>
          </cell>
          <cell r="W173">
            <v>60</v>
          </cell>
          <cell r="X173" t="str">
            <v>NO</v>
          </cell>
          <cell r="Y173" t="str">
            <v>Muñoz Nando Rubén</v>
          </cell>
          <cell r="Z173" t="str">
            <v>Concluido</v>
          </cell>
          <cell r="AA173">
            <v>42648</v>
          </cell>
          <cell r="AB173">
            <v>42650</v>
          </cell>
        </row>
        <row r="174">
          <cell r="B174">
            <v>6110000026416</v>
          </cell>
          <cell r="C174" t="str">
            <v>cual ha sido el monto de la deuda externa en los años 2006, 2007, 2008, 2009, 2010, 2011, 2012, 2013, 2014, 2015 y el monto actual de la deuda externa</v>
          </cell>
          <cell r="D174" t="str">
            <v>IVAN MARQUEZ BUENROSTRO</v>
          </cell>
          <cell r="E174" t="str">
            <v>TransparenciaBM@outlook.com</v>
          </cell>
          <cell r="F174" t="str">
            <v>Banco de México</v>
          </cell>
          <cell r="H174" t="str">
            <v>CONCORDIA</v>
          </cell>
          <cell r="I174" t="str">
            <v>La Federacha Secc Calzada</v>
          </cell>
          <cell r="J174" t="str">
            <v>GUADALAJARA</v>
          </cell>
          <cell r="K174" t="str">
            <v>Jalisco</v>
          </cell>
          <cell r="L174">
            <v>44300</v>
          </cell>
          <cell r="M174" t="str">
            <v>México</v>
          </cell>
          <cell r="N174" t="str">
            <v>Correo electrónico: ivan.mb@mail.com</v>
          </cell>
          <cell r="O174" t="str">
            <v>Correo electrónico</v>
          </cell>
          <cell r="P174">
            <v>42648</v>
          </cell>
          <cell r="Q174">
            <v>42677</v>
          </cell>
          <cell r="S174" t="str">
            <v>Información pública</v>
          </cell>
          <cell r="T174" t="str">
            <v>Indicadores de finanzas públicas</v>
          </cell>
          <cell r="V174" t="str">
            <v>Se anexa respuesta</v>
          </cell>
          <cell r="W174">
            <v>60</v>
          </cell>
          <cell r="X174" t="str">
            <v>NO</v>
          </cell>
          <cell r="Y174" t="str">
            <v>Muñoz Nando Rubén</v>
          </cell>
          <cell r="Z174" t="str">
            <v>Concluido</v>
          </cell>
          <cell r="AA174">
            <v>42648</v>
          </cell>
          <cell r="AB174">
            <v>42650</v>
          </cell>
        </row>
        <row r="175">
          <cell r="B175" t="str">
            <v>CTC-BM-17484</v>
          </cell>
          <cell r="C175" t="str">
            <v>se realizó a la cuenta de mi esposa de Banamex Saldazo No. 4766840279210194 una transferencia de Bancomer por SPEI con No de referencia 300916 de fecha 30 de septiembre de 2016 con folio 0006948003 por un monto de $200.00(doscientos pesos 00/100 M.N.) clave de rastro MBAN01001609300000215887, mismo que no aparece reflejado en el estado de cuenta, que puedo hacer???</v>
          </cell>
          <cell r="D175" t="str">
            <v>luis enrique</v>
          </cell>
          <cell r="E175" t="str">
            <v>luisenriquese20102@gmail.com</v>
          </cell>
          <cell r="F175" t="str">
            <v>Banco de México</v>
          </cell>
          <cell r="M175" t="str">
            <v>México</v>
          </cell>
          <cell r="O175" t="str">
            <v>Entrega por el Sistema de Solicitudes de Acceso a la Información</v>
          </cell>
          <cell r="P175">
            <v>42648</v>
          </cell>
          <cell r="Q175">
            <v>42676</v>
          </cell>
          <cell r="S175" t="str">
            <v>Información pública</v>
          </cell>
          <cell r="T175" t="str">
            <v>SPEI</v>
          </cell>
          <cell r="V175" t="str">
            <v>Se adjunta respuesta</v>
          </cell>
          <cell r="W175">
            <v>60</v>
          </cell>
          <cell r="X175" t="str">
            <v>NO</v>
          </cell>
          <cell r="Y175" t="str">
            <v>Muñoz Nando Rubén</v>
          </cell>
          <cell r="Z175" t="str">
            <v>Concluido</v>
          </cell>
          <cell r="AA175">
            <v>42648</v>
          </cell>
          <cell r="AB175">
            <v>42654</v>
          </cell>
        </row>
        <row r="176">
          <cell r="B176" t="str">
            <v>CTC-BM-17485</v>
          </cell>
          <cell r="C176" t="str">
            <v>Necesito ayuda para rastrear esta transferencia de una compañía extranjera, la cual me dice que hizo una transferencia y me da este  está clave única de transferencia 
....74547066186050757531022...</v>
          </cell>
          <cell r="D176" t="str">
            <v>Juan Banda</v>
          </cell>
          <cell r="E176" t="str">
            <v>lic.juan.banda@hotmail.com</v>
          </cell>
          <cell r="F176" t="str">
            <v>Banco de México</v>
          </cell>
          <cell r="O176" t="str">
            <v>Entrega por el Sistema de Solicitudes de Acceso a la Información</v>
          </cell>
          <cell r="P176">
            <v>42648</v>
          </cell>
          <cell r="Q176">
            <v>42676</v>
          </cell>
          <cell r="S176" t="str">
            <v>Información pública</v>
          </cell>
          <cell r="T176" t="str">
            <v>Sistemas electrónicos de pago</v>
          </cell>
          <cell r="V176" t="str">
            <v>La respuesta a su solicitud CTC-BM-17485 se encuentra en el archivo adjutno.</v>
          </cell>
          <cell r="W176">
            <v>40</v>
          </cell>
          <cell r="X176" t="str">
            <v>NO</v>
          </cell>
          <cell r="Y176" t="str">
            <v>Ríos Peraza Gladys Adriana</v>
          </cell>
          <cell r="Z176" t="str">
            <v>Concluido</v>
          </cell>
          <cell r="AA176">
            <v>42648</v>
          </cell>
          <cell r="AB176">
            <v>42650</v>
          </cell>
        </row>
        <row r="177">
          <cell r="B177" t="str">
            <v>CTC-BM-17487</v>
          </cell>
          <cell r="C177" t="str">
            <v>Luego de un cordial saludo, solicito se me indique dónde puedo obtener información sobre los bonos emitidos por el Banco Central y el Ministerio de Hacienda y Crédito Público (diferenciados si es posible) donde se incluya el código, la fecha de emisión, la fecha de vencimiento, la tasa del cupón, la tasa de rendimiento así como el monto tanto al que fue colocado como el monto vigente que tienen los bonos vigentes a la fecha. Solicito esto porque tengo tiempo buscando esta información para fines académicos y no la he encontrado en su portal.
Gracias anticipadas por su asistencia.
Saludos,
Paola Brens</v>
          </cell>
          <cell r="D177" t="str">
            <v>Paola</v>
          </cell>
          <cell r="E177" t="str">
            <v>paolambo@gmail.com</v>
          </cell>
          <cell r="F177" t="str">
            <v>Banco de México</v>
          </cell>
          <cell r="M177" t="str">
            <v>República Dominicana</v>
          </cell>
          <cell r="O177" t="str">
            <v>Entrega por el Sistema de Solicitudes de Acceso a la Información</v>
          </cell>
          <cell r="P177">
            <v>42649</v>
          </cell>
          <cell r="Q177">
            <v>42677</v>
          </cell>
          <cell r="S177" t="str">
            <v>Información pública</v>
          </cell>
          <cell r="T177" t="str">
            <v>Operaciones de compra-venta de valores</v>
          </cell>
          <cell r="V177" t="str">
            <v>La respuesta a su consulta CTC-BM-17487 la encontrará en el archivo adjunto.</v>
          </cell>
          <cell r="W177">
            <v>30</v>
          </cell>
          <cell r="X177" t="str">
            <v>NO</v>
          </cell>
          <cell r="Y177" t="str">
            <v>Casillas Trejo Elizabeth</v>
          </cell>
          <cell r="Z177" t="str">
            <v>Concluido</v>
          </cell>
          <cell r="AA177">
            <v>42649</v>
          </cell>
          <cell r="AB177">
            <v>42655</v>
          </cell>
        </row>
        <row r="178">
          <cell r="B178" t="str">
            <v>CTC-BM-17488</v>
          </cell>
          <cell r="C178" t="str">
            <v>Hola, 
En una solicitud previa pedí las series de tiempo de las variables de la Encuesta de Expectativas del Sector Privado en formato Excel, CVS, o TXT.
Al poco tiempo recibí una respuesta de su parte con un archivo adjunto que contenía las series de tiempo varias de las series de la encuesta. En particular, contenía la mediana y la media de las preguntas referidas a inflación, tipo de cambio y a variación del PIB.
¿Sería posible que usted me enviara un archivo de con el mismo formato que el archivo antes enviado pero que contenga el resto de las series de tiempo de la encuesta? 
Es decir, sería muy útil si me pudiera enviar las series de tiempo de los datos que corresponden a las respuestas de las preguntas referidas a inflación previamente no incluídas, preguntas referidas a caídas del PIB real ajustado por estacionalidad y a probabilidad de que el crecimiento se sitúe en ciertos intervalos, preguntas acerca de pronóstico de tasas de interés, preguntas acerca del mercado del trabajo, preguntas acerca del balance del sector público, balanza comercial, cuenta corriente, inversión extranjera directa, PIB de Estados Unidos, y percepción del entorno económico.
Si es que es más fácil, me serviría también si pudiese hacerme llegar las series de tiempo de las respuestas (media, mediana, mínimo, máximo, desv. est., y cuartiles a todas las preguntas de la encuesta)
Esta información será invaluable para proyectos de investigación acerca de la economía Mexicana.
De antemano, muchísimas gracias.
Saludos,
Sebastián</v>
          </cell>
          <cell r="D178" t="str">
            <v>Sebastian Brown</v>
          </cell>
          <cell r="E178" t="str">
            <v>sebastian.brown@db.com</v>
          </cell>
          <cell r="F178" t="str">
            <v>Banco de México</v>
          </cell>
          <cell r="M178" t="str">
            <v>Estados Unidos</v>
          </cell>
          <cell r="O178" t="str">
            <v>Entrega por el Sistema de Solicitudes de Acceso a la Información</v>
          </cell>
          <cell r="P178">
            <v>42649</v>
          </cell>
          <cell r="Q178">
            <v>42677</v>
          </cell>
          <cell r="S178" t="str">
            <v>Información pública</v>
          </cell>
          <cell r="T178" t="str">
            <v>Economía abierta</v>
          </cell>
          <cell r="V178" t="str">
            <v>La respuesta a su consulta CTC-BM-17488 la encontrará en el archivo adjunto.</v>
          </cell>
          <cell r="W178">
            <v>35</v>
          </cell>
          <cell r="X178" t="str">
            <v>NO</v>
          </cell>
          <cell r="Y178" t="str">
            <v>Casillas Trejo Elizabeth</v>
          </cell>
          <cell r="Z178" t="str">
            <v>Concluido</v>
          </cell>
          <cell r="AA178">
            <v>42649</v>
          </cell>
          <cell r="AB178">
            <v>42655</v>
          </cell>
        </row>
        <row r="179">
          <cell r="B179" t="str">
            <v>CTC-BM-17490</v>
          </cell>
          <cell r="C179" t="str">
            <v>A quien corresponda:
Quiero expresar a continuación mi caso y posteriormente si fueran tan amables de aclarar mis dudas.
Su servidor tiene cuenta en Banorte y una persona que pagó por mis servicios me dio un cheque de Santander, el cual no pasó y nunca me llegó el depósito en Banorte.
Necesito comprobarle a la persona que pagó por mis servicios que nunca llegó el dinero depositado.
Mis dudas son:
1.- ¿Puedo solicitar el cheque en original o copia certificada con los motivos por los cuáles no fue aceptado el cheque?
Espero puedan proporcionarme mayor información para resolver este caso.
Saludos
Fernando Hernández</v>
          </cell>
          <cell r="D179" t="str">
            <v>Fernando</v>
          </cell>
          <cell r="E179" t="str">
            <v>fhsanchez@asiersofin.com</v>
          </cell>
          <cell r="F179" t="str">
            <v>Banco de México</v>
          </cell>
          <cell r="M179" t="str">
            <v>México</v>
          </cell>
          <cell r="O179" t="str">
            <v>Entrega por el Sistema de Solicitudes de Acceso a la Información</v>
          </cell>
          <cell r="P179">
            <v>42649</v>
          </cell>
          <cell r="Q179">
            <v>42677</v>
          </cell>
          <cell r="S179" t="str">
            <v>Información pública</v>
          </cell>
          <cell r="T179" t="str">
            <v>Servicios en ventanilla</v>
          </cell>
          <cell r="V179" t="str">
            <v>La respuesta a su consulta CTC-BM-17490 la encontrará en el archivo adjunto.</v>
          </cell>
          <cell r="W179">
            <v>35</v>
          </cell>
          <cell r="X179" t="str">
            <v>NO</v>
          </cell>
          <cell r="Y179" t="str">
            <v>Casillas Trejo Elizabeth</v>
          </cell>
          <cell r="Z179" t="str">
            <v>Concluido</v>
          </cell>
          <cell r="AA179">
            <v>42649</v>
          </cell>
          <cell r="AB179">
            <v>42669</v>
          </cell>
        </row>
        <row r="180">
          <cell r="B180" t="str">
            <v>CTC-BM-17491</v>
          </cell>
          <cell r="C180" t="str">
            <v>BUENAS TARDES:
TENGO LA NECESIDAD DE CONSULTAR LAS TASAS DE INTERÉS QUE ESTUVIERON VIGENTES DESDE 1988 Y HASTA LA PRESENTE FECHA DE LOS DEPÓSITOS A PLAZO FIJO A PLAZO DE 1 MES.
LO ANTERIOR, TODA VEZ QUE EN UN RECIBO DE CUSTODIA POR DEPÓSITO A PLAZO FIJO QUE EXPIDIÓ BANAMEX A MI NOMBRE ASÍ LO SEÑALA TEXTUAL PLAZO DE 1 MES.
QUISE CONSULTAR EN LA PÁGINA DE BANXICO PERO SOLO ENCONTRÉ A PLAZOS DE 1, 7, 28, 60 Y 91 DÍAS PERO NO A PLAZO DE 30 DÍAS, ADEMÁS QUE SOLO APARECEN A PARTIR DE ABRIL DE 1993, LO CUAL ME CREA CONFUSIÓN.
ESTO LO CONSULTÉ EN TASAS Y PRECIOS DE REFERENCIA-TASA DE INTERÉS DE INSTRUMENTOS BANCARIOS.
POR SU ATENCIÓN MUCHAS GRACIAS.
DEJO UN NÚMERO CELULAR POR SI ES DE UTILIDAD:
044-55-1850-1775</v>
          </cell>
          <cell r="D180" t="str">
            <v>JOSÉ ANTONIO MARTÍNEZ SOTO</v>
          </cell>
          <cell r="E180" t="str">
            <v>mayracontadores@yahoo.com.mx</v>
          </cell>
          <cell r="F180" t="str">
            <v>Banco de México</v>
          </cell>
          <cell r="O180" t="str">
            <v>Entrega por el Sistema de Solicitudes de Acceso a la Información</v>
          </cell>
          <cell r="P180">
            <v>42649</v>
          </cell>
          <cell r="Q180">
            <v>42677</v>
          </cell>
          <cell r="S180" t="str">
            <v>Información pública</v>
          </cell>
          <cell r="T180" t="str">
            <v>Tasas de interés</v>
          </cell>
          <cell r="V180" t="str">
            <v>La respuesta a su consulta CTC-BM-17491 la encontrará en el archivo adjunto.</v>
          </cell>
          <cell r="W180">
            <v>45</v>
          </cell>
          <cell r="X180" t="str">
            <v>NO</v>
          </cell>
          <cell r="Y180" t="str">
            <v>Casillas Trejo Elizabeth</v>
          </cell>
          <cell r="Z180" t="str">
            <v>Concluido</v>
          </cell>
          <cell r="AA180">
            <v>42649</v>
          </cell>
          <cell r="AB180">
            <v>42650</v>
          </cell>
        </row>
        <row r="181">
          <cell r="B181" t="str">
            <v>CTC-BM-17492</v>
          </cell>
          <cell r="C181" t="str">
            <v>Realicé la transferencia SPEI el 04/Oct/2016 con la información siguiente: 
Operación: Transferencia a Otros Bancos Nacionales - SPEI
Fecha de Operación: 04/Oct/2016
Hora de Operación: 09:10:10 horas
Cuenta Origen: Nómina Banorte sin Chequera - 1946
Nombre del Ordenante: ZACARIAS PENA GARZA
RFC o CURP del Ordenante: PEGZ870816TA7
CLABE o Plástico Destino: Débidto Banamex Zac - 9691
Nombre del Beneficiario: Zacarías Peña Garza
RFC del Beneficiario: No capturado.
E-mail del Beneficiario: zacarias_mty@hotmail.com
Banco Destino: BANAMEX
Importe: $2,050.00 MN
IVA: $0.00 MN
Comisión: $0.00 MN
IVA Comisión: $0.00 MN
Número de Referencia: 668
Concepto de Pago: fj
Fecha de Aplicación: 04/Oct/2016
Clave de Rastreo: 7279MAP2201610040380262934
El monto ya fue debitado de la cuenta de Banorte, pero aún no se refleja en mi cuenta Banamex.</v>
          </cell>
          <cell r="D181" t="str">
            <v>Zacarías Peña Garza</v>
          </cell>
          <cell r="E181" t="str">
            <v>zacarias_mty@hotmail.com</v>
          </cell>
          <cell r="F181" t="str">
            <v>Banco de México</v>
          </cell>
          <cell r="M181" t="str">
            <v>México</v>
          </cell>
          <cell r="O181" t="str">
            <v>Entrega por el Sistema de Solicitudes de Acceso a la Información</v>
          </cell>
          <cell r="P181">
            <v>42649</v>
          </cell>
          <cell r="Q181">
            <v>42677</v>
          </cell>
          <cell r="S181" t="str">
            <v>Información pública</v>
          </cell>
          <cell r="T181" t="str">
            <v>SPEI</v>
          </cell>
          <cell r="V181" t="str">
            <v>La respuesta a su solicitud CTC-BM-17492 se encuentra en el archivo adjunto.</v>
          </cell>
          <cell r="W181">
            <v>40</v>
          </cell>
          <cell r="X181" t="str">
            <v>NO</v>
          </cell>
          <cell r="Y181" t="str">
            <v>Ríos Peraza Gladys Adriana</v>
          </cell>
          <cell r="Z181" t="str">
            <v>Concluido</v>
          </cell>
          <cell r="AA181">
            <v>42649</v>
          </cell>
          <cell r="AB181">
            <v>42660</v>
          </cell>
        </row>
        <row r="182">
          <cell r="B182" t="str">
            <v>CTC-BM-17493</v>
          </cell>
          <cell r="C182" t="str">
            <v>CONSULTA PARA REGISTRO DE COMISIONES.
ME PUEDEN APOYAR DICIÉNDOME SI HAY ALGO QUE ME IMPIDA REGISTRAR COMISIONES DE SPEI POR BANCA MÓVIL?</v>
          </cell>
          <cell r="D182" t="str">
            <v>Gloria</v>
          </cell>
          <cell r="E182" t="str">
            <v>borisyglo@gmail.com</v>
          </cell>
          <cell r="F182" t="str">
            <v>Banco de México</v>
          </cell>
          <cell r="M182" t="str">
            <v>México</v>
          </cell>
          <cell r="O182" t="str">
            <v>Entrega por el Sistema de Solicitudes de Acceso a la Información</v>
          </cell>
          <cell r="P182">
            <v>42649</v>
          </cell>
          <cell r="Q182">
            <v>42677</v>
          </cell>
          <cell r="S182" t="str">
            <v>Información pública</v>
          </cell>
          <cell r="T182" t="str">
            <v>Control de legalidad</v>
          </cell>
          <cell r="V182" t="str">
            <v>La respuesta a su solicitud CTC-BM-17493 se encuentra en el archivo adjunto.</v>
          </cell>
          <cell r="W182">
            <v>40</v>
          </cell>
          <cell r="X182" t="str">
            <v>NO</v>
          </cell>
          <cell r="Y182" t="str">
            <v>Ríos Peraza Gladys Adriana</v>
          </cell>
          <cell r="Z182" t="str">
            <v>Concluido</v>
          </cell>
          <cell r="AA182">
            <v>42649</v>
          </cell>
          <cell r="AB182">
            <v>42661</v>
          </cell>
        </row>
        <row r="183">
          <cell r="B183">
            <v>6110000026516</v>
          </cell>
          <cell r="C183" t="str">
            <v>CONTRATOS, PERMISOS O RELACIÓN CON CONSTRUCTORA OTNUSA, S.A. DE C.V.</v>
          </cell>
          <cell r="D183" t="str">
            <v>CONSTRUCTORA OTNUSA, S.A. DE C.V.</v>
          </cell>
          <cell r="E183" t="str">
            <v>TransparenciaBM@outlook.com</v>
          </cell>
          <cell r="F183" t="str">
            <v>Banco de México</v>
          </cell>
          <cell r="H183" t="str">
            <v>No proporcionado</v>
          </cell>
          <cell r="I183" t="str">
            <v>No proporcionado</v>
          </cell>
          <cell r="J183" t="str">
            <v>No proporcionado</v>
          </cell>
          <cell r="K183" t="str">
            <v>No proporcionado</v>
          </cell>
          <cell r="L183" t="str">
            <v>null</v>
          </cell>
          <cell r="M183" t="str">
            <v>México</v>
          </cell>
          <cell r="N183" t="str">
            <v>Correo electrónico: pro_jur@yahoo.com.mx</v>
          </cell>
          <cell r="O183" t="str">
            <v>Correo electrónico</v>
          </cell>
          <cell r="P183">
            <v>42649</v>
          </cell>
          <cell r="Q183">
            <v>42678</v>
          </cell>
          <cell r="S183" t="str">
            <v>Información pública</v>
          </cell>
          <cell r="T183" t="str">
            <v>Adquisiciones</v>
          </cell>
          <cell r="V183" t="str">
            <v>La respuesta a su solicitud se encuentra en el archivo adjunto.</v>
          </cell>
          <cell r="W183">
            <v>40</v>
          </cell>
          <cell r="X183" t="str">
            <v>NO</v>
          </cell>
          <cell r="Y183" t="str">
            <v>Ríos Peraza Gladys Adriana</v>
          </cell>
          <cell r="Z183" t="str">
            <v>Concluido</v>
          </cell>
          <cell r="AA183">
            <v>42649</v>
          </cell>
          <cell r="AB183">
            <v>42664</v>
          </cell>
        </row>
        <row r="184">
          <cell r="B184">
            <v>6110000026616</v>
          </cell>
          <cell r="C184" t="str">
            <v>Cual es la norma, ley o circular que hace que los bancos congelen las cuentas bancarias cuando haces mas depósitos de los que promedias?</v>
          </cell>
          <cell r="D184" t="str">
            <v>ARMANDO VELÁZQUEZ VELÁZQUEZ</v>
          </cell>
          <cell r="E184" t="str">
            <v>TransparenciaBM@outlook.com</v>
          </cell>
          <cell r="F184" t="str">
            <v>Banco de México</v>
          </cell>
          <cell r="H184" t="str">
            <v>35 ORIENTE</v>
          </cell>
          <cell r="I184" t="str">
            <v>Villa las Flores</v>
          </cell>
          <cell r="J184" t="str">
            <v>PUEBLA</v>
          </cell>
          <cell r="K184" t="str">
            <v>Puebla</v>
          </cell>
          <cell r="L184">
            <v>72229</v>
          </cell>
          <cell r="M184" t="str">
            <v>México</v>
          </cell>
          <cell r="O184" t="str">
            <v>Correo electrónico</v>
          </cell>
          <cell r="P184">
            <v>42650</v>
          </cell>
          <cell r="Q184">
            <v>42681</v>
          </cell>
          <cell r="S184" t="str">
            <v>Información pública</v>
          </cell>
          <cell r="T184" t="str">
            <v>Control de legalidad</v>
          </cell>
          <cell r="V184" t="str">
            <v>La respuesta a su solicitud 6110000026616 la encontrará en el archivo adjunto.</v>
          </cell>
          <cell r="W184">
            <v>120</v>
          </cell>
          <cell r="X184" t="str">
            <v>NO</v>
          </cell>
          <cell r="Y184" t="str">
            <v>Casillas Trejo Elizabeth</v>
          </cell>
          <cell r="Z184" t="str">
            <v>Concluido</v>
          </cell>
          <cell r="AA184">
            <v>42650</v>
          </cell>
          <cell r="AB184">
            <v>42662</v>
          </cell>
        </row>
        <row r="185">
          <cell r="B185">
            <v>6110000026716</v>
          </cell>
          <cell r="C185" t="str">
            <v>Con cuanto capital, moneda nacional, cuenta el Fondo Nacional del Petróleo, en la actualidad.</v>
          </cell>
          <cell r="D185" t="str">
            <v>KARINA NOVOA GONZÁLEZ</v>
          </cell>
          <cell r="E185" t="str">
            <v>TransparenciaBM@outlook.com</v>
          </cell>
          <cell r="F185" t="str">
            <v>Banco de México</v>
          </cell>
          <cell r="H185" t="str">
            <v>No proporcionado</v>
          </cell>
          <cell r="I185" t="str">
            <v>No proporcionado</v>
          </cell>
          <cell r="J185" t="str">
            <v>No proporcionado</v>
          </cell>
          <cell r="K185" t="str">
            <v>No proporcionado</v>
          </cell>
          <cell r="L185">
            <v>0</v>
          </cell>
          <cell r="M185" t="str">
            <v>México</v>
          </cell>
          <cell r="N185" t="str">
            <v>Correo electrónico: knovoa@valegal.com.mx</v>
          </cell>
          <cell r="O185" t="str">
            <v>Correo electrónico</v>
          </cell>
          <cell r="P185">
            <v>42650</v>
          </cell>
          <cell r="Q185">
            <v>42681</v>
          </cell>
          <cell r="S185" t="str">
            <v>Información pública</v>
          </cell>
          <cell r="T185" t="str">
            <v>Fiduciario</v>
          </cell>
          <cell r="V185" t="str">
            <v>La respuesta a su solicitud 6110000026716 se encuentra adjunta.</v>
          </cell>
          <cell r="W185">
            <v>35</v>
          </cell>
          <cell r="X185" t="str">
            <v>NO</v>
          </cell>
          <cell r="Y185" t="str">
            <v>Casillas Trejo Elizabeth</v>
          </cell>
          <cell r="Z185" t="str">
            <v>Concluido</v>
          </cell>
          <cell r="AA185">
            <v>42650</v>
          </cell>
          <cell r="AB185">
            <v>42670</v>
          </cell>
        </row>
        <row r="186">
          <cell r="B186">
            <v>6120000001416</v>
          </cell>
          <cell r="C186" t="str">
            <v xml:space="preserve">SOLICITO CONOCER EL IMPORTE QUE CON ESTA FECHA HA ACUMULADO EL FONDO MEXICANO DEL PETROLEO PARA LA ESTABILIZACIÓN Y EL DESARROLLO
</v>
          </cell>
          <cell r="D186" t="str">
            <v>ARTURO ALCANTARA VAZQUEZ</v>
          </cell>
          <cell r="E186" t="str">
            <v>TransparenciaBM@outlook.com</v>
          </cell>
          <cell r="F186" t="str">
            <v>Banco de México</v>
          </cell>
          <cell r="H186" t="str">
            <v>FRAMBUESAS 1 CDA</v>
          </cell>
          <cell r="I186" t="str">
            <v>Los Héroes Tecamac I</v>
          </cell>
          <cell r="J186" t="str">
            <v>TECAMAC</v>
          </cell>
          <cell r="K186" t="str">
            <v>México</v>
          </cell>
          <cell r="L186">
            <v>55763</v>
          </cell>
          <cell r="M186" t="str">
            <v>México</v>
          </cell>
          <cell r="N186" t="str">
            <v xml:space="preserve">Correo electrónico: aralvaz@gmail.com 
</v>
          </cell>
          <cell r="O186" t="str">
            <v>Correo electrónico</v>
          </cell>
          <cell r="P186">
            <v>42650</v>
          </cell>
          <cell r="Q186">
            <v>42681</v>
          </cell>
          <cell r="S186" t="str">
            <v>Información pública</v>
          </cell>
          <cell r="T186" t="str">
            <v>Fiduciario</v>
          </cell>
          <cell r="V186" t="str">
            <v>La respuesta a su solicitud 6120000001416 se encuentra adjunta.</v>
          </cell>
          <cell r="W186">
            <v>35</v>
          </cell>
          <cell r="X186" t="str">
            <v>NO</v>
          </cell>
          <cell r="Y186" t="str">
            <v>Casillas Trejo Elizabeth</v>
          </cell>
          <cell r="Z186" t="str">
            <v>Concluido</v>
          </cell>
          <cell r="AA186">
            <v>42650</v>
          </cell>
          <cell r="AB186">
            <v>42670</v>
          </cell>
        </row>
        <row r="187">
          <cell r="B187" t="str">
            <v>LT-BM-17497</v>
          </cell>
          <cell r="C187" t="str">
            <v>Estimadas autoridades del Banco de México:
Buenos días. Mi nombre es Ana Negrete y fui investigadora de verano durante julio y agosto en la dirección de estudios económicos. Escribo porque necesito la serie de nivel de precios (mensual) para el periodo 1993 a 2013 de los siguientes productos: (1) electricidad, (2) combustibles (gasolina, gas LP, gas natural, carbón ...) y (3) agua. Lo que necesito son los precios promedios. El INPC no es necesario. Idealmente lo que requiero para mi investgación es el nivel de precios por municipio.
Dado que es información confidencial, una colega del departamento de precios me pidió que les escribiera directamente para hacer una solicitud formal.
Cabe destacar que me refiero a ustedes ustedes porque, antes del INEGI, el responsable oficial de recolectar los precios era Banxico. Actualmente INEGI sí provee los precios promedio en esta página: http://www3.inegi.org.mx/sistemas/inp/preciospromedio/ . Sin embargo, sólo tienen los datos que ellos han recolectado. Es decir, del 2011 al 2016.
De antemano gracias y bonita semana.
Saludos cordiales,
Ana K.</v>
          </cell>
          <cell r="D187" t="str">
            <v>Ana Karen Negrete García</v>
          </cell>
          <cell r="E187" t="str">
            <v>ana.karen.negrete@gmail.com</v>
          </cell>
          <cell r="F187" t="str">
            <v>Banco de México</v>
          </cell>
          <cell r="H187" t="str">
            <v>Lange Reihe</v>
          </cell>
          <cell r="I187" t="str">
            <v>St. Georg</v>
          </cell>
          <cell r="J187" t="str">
            <v>Hamburgo</v>
          </cell>
          <cell r="K187" t="str">
            <v>Hamburgo, Alemania</v>
          </cell>
          <cell r="L187">
            <v>20099</v>
          </cell>
          <cell r="M187" t="str">
            <v>México</v>
          </cell>
          <cell r="N187" t="str">
            <v>Precios promedio publicados por el INEGI: http://www3.inegi.org.mx/sistemas/inp/preciospromedio/</v>
          </cell>
          <cell r="O187" t="str">
            <v>Correo electrónico</v>
          </cell>
          <cell r="P187">
            <v>42651</v>
          </cell>
          <cell r="Q187">
            <v>42678</v>
          </cell>
          <cell r="S187" t="str">
            <v>Información pública</v>
          </cell>
          <cell r="T187" t="str">
            <v>Indices de precios</v>
          </cell>
          <cell r="V187" t="str">
            <v>La respuesta a su solicitud LT-BM-17497 se encuentra en el archivo adjunto.</v>
          </cell>
          <cell r="W187">
            <v>45</v>
          </cell>
          <cell r="X187" t="str">
            <v>NO</v>
          </cell>
          <cell r="Y187" t="str">
            <v>Casillas Trejo Elizabeth</v>
          </cell>
          <cell r="Z187" t="str">
            <v>Concluido</v>
          </cell>
          <cell r="AA187">
            <v>42651</v>
          </cell>
          <cell r="AB187">
            <v>42662</v>
          </cell>
        </row>
        <row r="188">
          <cell r="B188">
            <v>6120000001516</v>
          </cell>
          <cell r="C188" t="str">
            <v xml:space="preserve">La cantidad exacta de capital con el que cuenta actualmente el Fondo Mexicano del Petróleo para la Estabilización y el Desarrollo a raíz de las ganancias generadas por la explotación de hidrocarburos así como de asignaciones y contratos para su exploración y extracción.
</v>
          </cell>
          <cell r="D188" t="str">
            <v>MARCO VINICIO PEÑA CAZALI</v>
          </cell>
          <cell r="E188" t="str">
            <v>TransparenciaBM@outlook.com</v>
          </cell>
          <cell r="F188" t="str">
            <v>Banco de México</v>
          </cell>
          <cell r="H188" t="str">
            <v>SARATOGA</v>
          </cell>
          <cell r="I188" t="str">
            <v>Portales Sur</v>
          </cell>
          <cell r="J188" t="str">
            <v>BENITO JUAREZ</v>
          </cell>
          <cell r="K188" t="str">
            <v>Distrito Federal</v>
          </cell>
          <cell r="L188">
            <v>3300</v>
          </cell>
          <cell r="M188" t="str">
            <v>México</v>
          </cell>
          <cell r="N188" t="str">
            <v xml:space="preserve">Correo electrónico: marcovpenacazali@gmail.com </v>
          </cell>
          <cell r="O188" t="str">
            <v>Correo electrónico</v>
          </cell>
          <cell r="P188">
            <v>42653</v>
          </cell>
          <cell r="Q188">
            <v>42682</v>
          </cell>
          <cell r="S188" t="str">
            <v>Información pública</v>
          </cell>
          <cell r="T188" t="str">
            <v>Fiduciario</v>
          </cell>
          <cell r="V188" t="str">
            <v>La respuesta a su solicitud 6120000001516 se encuentra adjunta.</v>
          </cell>
          <cell r="W188">
            <v>35</v>
          </cell>
          <cell r="X188" t="str">
            <v>NO</v>
          </cell>
          <cell r="Y188" t="str">
            <v>Casillas Trejo Elizabeth</v>
          </cell>
          <cell r="Z188" t="str">
            <v>Concluido</v>
          </cell>
          <cell r="AA188">
            <v>42653</v>
          </cell>
          <cell r="AB188">
            <v>42670</v>
          </cell>
        </row>
        <row r="189">
          <cell r="B189">
            <v>6120000001616</v>
          </cell>
          <cell r="C189" t="str">
            <v xml:space="preserve">¿Cuánto dinero hay actualmente en el Fondo Mexicano del Petróleo para la Estabilización y el Desarollo?
</v>
          </cell>
          <cell r="D189" t="str">
            <v>NANCY NATHALY VILLABA VASQUEZ</v>
          </cell>
          <cell r="E189" t="str">
            <v>TransparenciaBM@outlook.com</v>
          </cell>
          <cell r="F189" t="str">
            <v>Fondo Mexicano del Petróleo</v>
          </cell>
          <cell r="H189" t="str">
            <v>PRIMERA CERRADA DE JILGUEROS</v>
          </cell>
          <cell r="I189" t="str">
            <v>San Lorenzo</v>
          </cell>
          <cell r="J189" t="str">
            <v>CHIMALHUACAN</v>
          </cell>
          <cell r="K189" t="str">
            <v>México</v>
          </cell>
          <cell r="L189">
            <v>56340</v>
          </cell>
          <cell r="M189" t="str">
            <v>México</v>
          </cell>
          <cell r="N189" t="str">
            <v xml:space="preserve">Correo electrónico: nancy_2_3456@hotmail.com </v>
          </cell>
          <cell r="O189" t="str">
            <v>Correo electrónico</v>
          </cell>
          <cell r="P189">
            <v>42653</v>
          </cell>
          <cell r="Q189">
            <v>42682</v>
          </cell>
          <cell r="S189" t="str">
            <v>Información pública</v>
          </cell>
          <cell r="T189" t="str">
            <v>Fiduciario</v>
          </cell>
          <cell r="V189" t="str">
            <v>La respuesta a su solicitud 6120000001616 se encuentra adjunta.</v>
          </cell>
          <cell r="W189">
            <v>35</v>
          </cell>
          <cell r="X189" t="str">
            <v>NO</v>
          </cell>
          <cell r="Y189" t="str">
            <v>Casillas Trejo Elizabeth</v>
          </cell>
          <cell r="Z189" t="str">
            <v>Concluido</v>
          </cell>
          <cell r="AA189">
            <v>42653</v>
          </cell>
          <cell r="AB189">
            <v>42670</v>
          </cell>
        </row>
        <row r="190">
          <cell r="B190" t="str">
            <v>CTC-BM-17498</v>
          </cell>
          <cell r="C190" t="str">
            <v>Se realizo un deposito por error en una cuenta de Banamex ¿que pasos se deben de seguir para recuperar ese deposito?</v>
          </cell>
          <cell r="D190" t="str">
            <v>Biosinsa</v>
          </cell>
          <cell r="E190" t="str">
            <v>admonrh@biosinsa.com.mx</v>
          </cell>
          <cell r="F190" t="str">
            <v>Banco de México</v>
          </cell>
          <cell r="O190" t="str">
            <v>Entrega por el Sistema de Solicitudes de Acceso a la Información</v>
          </cell>
          <cell r="P190">
            <v>42653</v>
          </cell>
          <cell r="Q190">
            <v>42681</v>
          </cell>
          <cell r="S190" t="str">
            <v>Información pública</v>
          </cell>
          <cell r="T190" t="str">
            <v>Sistemas electrónicos de pago</v>
          </cell>
          <cell r="V190" t="str">
            <v>La respuesta a su consulta CTC-BM-17498 la encontrará en el archivo adjunto.</v>
          </cell>
          <cell r="W190">
            <v>45</v>
          </cell>
          <cell r="X190" t="str">
            <v>NO</v>
          </cell>
          <cell r="Y190" t="str">
            <v>Casillas Trejo Elizabeth</v>
          </cell>
          <cell r="Z190" t="str">
            <v>Concluido</v>
          </cell>
          <cell r="AA190">
            <v>42653</v>
          </cell>
          <cell r="AB190">
            <v>42655</v>
          </cell>
        </row>
        <row r="191">
          <cell r="B191" t="str">
            <v>CTC-BM-17501</v>
          </cell>
          <cell r="C191" t="str">
            <v>Buenas tardes, estoy haciendo mi tesis y para el estudio de mercado, ocupo datos de la producción nacional de los productos: mermeladas y vino.
en la pagina del banco de México aparecen datos de producciones totales de estos productos, pero no mencionan en que unidad están expresadas, si pudieran proporcionarme estos datos por favor, espero sus respuestas. Gracias.</v>
          </cell>
          <cell r="D191" t="str">
            <v>Maria Esther</v>
          </cell>
          <cell r="E191" t="str">
            <v>mari_ga_12@hotmail.com</v>
          </cell>
          <cell r="F191" t="str">
            <v>Banco de México</v>
          </cell>
          <cell r="M191" t="str">
            <v>México</v>
          </cell>
          <cell r="O191" t="str">
            <v>Entrega por el Sistema de Solicitudes de Acceso a la Información</v>
          </cell>
          <cell r="P191">
            <v>42653</v>
          </cell>
          <cell r="Q191">
            <v>42681</v>
          </cell>
          <cell r="S191" t="str">
            <v>Información pública</v>
          </cell>
          <cell r="T191" t="str">
            <v>Indices de precios</v>
          </cell>
          <cell r="V191" t="str">
            <v>La respuesta a su solicitud CTC-BM-17501 se encuentra en el archivo adjunto.</v>
          </cell>
          <cell r="W191">
            <v>40</v>
          </cell>
          <cell r="X191" t="str">
            <v>NO</v>
          </cell>
          <cell r="Y191" t="str">
            <v>Ríos Peraza Gladys Adriana</v>
          </cell>
          <cell r="Z191" t="str">
            <v>Concluido</v>
          </cell>
          <cell r="AA191">
            <v>42653</v>
          </cell>
          <cell r="AB191">
            <v>42663</v>
          </cell>
        </row>
        <row r="192">
          <cell r="B192" t="str">
            <v>CTC-BM-17503</v>
          </cell>
          <cell r="C192" t="str">
            <v>Poseo Monedas de Plata compradas en el Banco de Mexico ; una de ellas es : CUAUHTEMOC 1497-1525; y otra :PIEDAD DE TIZOC de 5 onzas ;
y deseo venderlas , si es posible a través del Banco-
-A que oficina debo dirigirme ? , donde ? , y en que horario-
Gracias desde yam</v>
          </cell>
          <cell r="D192" t="str">
            <v>Oscar Cardalda</v>
          </cell>
          <cell r="E192" t="str">
            <v>ocardalda@yahoo.com</v>
          </cell>
          <cell r="F192" t="str">
            <v>Banco de México</v>
          </cell>
          <cell r="O192" t="str">
            <v>Entrega por el Sistema de Solicitudes de Acceso a la Información</v>
          </cell>
          <cell r="P192">
            <v>42653</v>
          </cell>
          <cell r="Q192">
            <v>42681</v>
          </cell>
          <cell r="S192" t="str">
            <v>Información pública</v>
          </cell>
          <cell r="T192" t="str">
            <v>Monedas metálicas</v>
          </cell>
          <cell r="V192" t="str">
            <v>La respuesta a su consulta CTC-BM-17503 la encontrará en el archivo adjunto.</v>
          </cell>
          <cell r="W192">
            <v>25</v>
          </cell>
          <cell r="X192" t="str">
            <v>NO</v>
          </cell>
          <cell r="Y192" t="str">
            <v>Casillas Trejo Elizabeth</v>
          </cell>
          <cell r="Z192" t="str">
            <v>Concluido</v>
          </cell>
          <cell r="AA192">
            <v>42653</v>
          </cell>
          <cell r="AB192">
            <v>42657</v>
          </cell>
        </row>
        <row r="193">
          <cell r="B193">
            <v>6110000026816</v>
          </cell>
          <cell r="C193" t="str">
            <v xml:space="preserve">cual es la seguridad actual que tienen y cuales son los puntos mas vulnerables que tienen
</v>
          </cell>
          <cell r="D193" t="str">
            <v>HOLA YO</v>
          </cell>
          <cell r="E193" t="str">
            <v>TransparenciaBM@outlook.com</v>
          </cell>
          <cell r="F193" t="str">
            <v>Banco de México</v>
          </cell>
          <cell r="H193" t="str">
            <v>AQUI</v>
          </cell>
          <cell r="I193" t="str">
            <v>Arandas</v>
          </cell>
          <cell r="J193" t="str">
            <v>GUADALAJARA</v>
          </cell>
          <cell r="K193" t="str">
            <v>Jalisco</v>
          </cell>
          <cell r="L193">
            <v>44720</v>
          </cell>
          <cell r="M193" t="str">
            <v>México</v>
          </cell>
          <cell r="N193" t="str">
            <v xml:space="preserve">Correo electrónico: cecy4@hotmail.com </v>
          </cell>
          <cell r="O193" t="str">
            <v>Correo electrónico</v>
          </cell>
          <cell r="P193">
            <v>42653</v>
          </cell>
          <cell r="Q193">
            <v>42682</v>
          </cell>
          <cell r="Y193" t="str">
            <v>Ríos Peraza Gladys Adriana</v>
          </cell>
          <cell r="Z193" t="str">
            <v>Cancelado</v>
          </cell>
          <cell r="AA193">
            <v>42653</v>
          </cell>
          <cell r="AB193">
            <v>42674</v>
          </cell>
        </row>
        <row r="194">
          <cell r="B194">
            <v>6110000026916</v>
          </cell>
          <cell r="C194" t="str">
            <v xml:space="preserve">Texto Adjunto solicitud: 
1.- Solicito versión escaneada de documento, documentos o impreso o impresos que amparen el reintegro de los remanentes presupuestales 2015 de BANXICO (remanentes que debieron ser reintegrados a TESOFE a principios de 2016), comúnmente este documento o documentos que  requiero son los correspondientes al SIAFF ?Reporte de reintegros?, así como de los documentos que amparen a lo largo de todo 2015 (registros presupuestales), el uso o re uso de los remanentes presupuestales de dicho Órgano Constitucional Autónomo, es decir, aquellos que amparen el uso o re uso de la parte de remanentes presupuestales que BANXICO tuvo pero no devolvió a TESOFE a principios de 2016, uso o re uso realizado al amparo de su Autonomía Constitucional. Asimismo requiero versión escaneada del documento o documentos que amparen el informativo  o informativos de parte de BANXICO a la SHCP (Unidad de Política y Control Presupuestal o a quien corresponda), todos estos, y todos los que existan de 2015, relativos al uso o re uso de BANXICO de sus remanentes presupuestales, y en su caso, documentos que amparen que SHCP (UPCP) o quien corresponda se da por enterada o sabedora de este uso o re uso, y en caso de que exista, la autorización o equivalente de la SHCP (UPCP) o quien corresponda, para tales fines, asimismo, la autorización de las instancias internas de BANXICO de este uso o re uso. 
2.- Solicito versión escaneada de documento o impreso que ampare el pago electrónico de contribuciones federales del BANXICO a TESOFE relativo a ingresos excedentes que fueron devueltos a TESOFE a principios de enero de 2016, así como de los documentos que amparen a lo largo de todo 2015 (registros presupuestales), el uso o re uso de los ingresos excedentes de dicho Órgano Constitucional Autónomo, es decir, aquellos que amparen el uso o re uso de la parte de ingresos excedentes que BANXICO obtuvo pero no devolvió a TESOFE a principios de 2016, uso o re uso realizado al amparo de su Autonomía Constitucional. Asimismo requiero versión escaneada del documento o documentos que amparen el informativo  o informativos de parte de BANXICO a la SHCP (Unidad de Política y Control Presupuestal o a quien corresponda), todos estos, y todos los que existan de 2015, relativos al uso o re uso de BANXICO de sus excedentes presupuestales, y en su caso, documentos que amparen que SHCP (UPCP) o quien corresponda se da por enterada o sabedora de este uso o re uso, y en caso de que exista, la autorización o equivalente de la SHCP (UPCP) o quien corresponda, para tales fines, asimismo, la autorización de las instancias internas de BANXICO de este uso o re uso. Finalmente, requiero versión escaneada del documento o impreso que ampare la totalidad de los ingresos excedentes que tenía autorizados BANXICO para 2015, así como escaneado del documento o impreso que ampare la totalidad de los ingresos excedentes que efectivamente recibió BANXICO en 2015. 
</v>
          </cell>
          <cell r="D194" t="str">
            <v>MARIFER ROCHA</v>
          </cell>
          <cell r="E194" t="str">
            <v>TransparenciaBM@outlook.com</v>
          </cell>
          <cell r="F194" t="str">
            <v>Banco de México</v>
          </cell>
          <cell r="H194" t="str">
            <v>-</v>
          </cell>
          <cell r="I194" t="str">
            <v>-</v>
          </cell>
          <cell r="J194" t="str">
            <v>-</v>
          </cell>
          <cell r="K194" t="str">
            <v>-</v>
          </cell>
          <cell r="L194" t="str">
            <v>null</v>
          </cell>
          <cell r="M194" t="str">
            <v>México</v>
          </cell>
          <cell r="N194" t="str">
            <v xml:space="preserve">Se adjunta texto en del archivo adjunto en la solicitud.------------------------
Correo electrónico: mariferrocha54@gmail.com </v>
          </cell>
          <cell r="O194" t="str">
            <v>Correo electrónico</v>
          </cell>
          <cell r="P194">
            <v>42653</v>
          </cell>
          <cell r="Q194">
            <v>42682</v>
          </cell>
          <cell r="S194" t="str">
            <v>Información pública</v>
          </cell>
          <cell r="T194" t="str">
            <v>Presupuesto</v>
          </cell>
          <cell r="V194" t="str">
            <v>La respuesta a su solicitud 6110000026916 la encontrará en el archivo adjunto.</v>
          </cell>
          <cell r="W194">
            <v>55</v>
          </cell>
          <cell r="X194" t="str">
            <v>NO</v>
          </cell>
          <cell r="Y194" t="str">
            <v>Casillas Trejo Elizabeth</v>
          </cell>
          <cell r="Z194" t="str">
            <v>Concluido</v>
          </cell>
          <cell r="AA194">
            <v>42653</v>
          </cell>
          <cell r="AB194">
            <v>42675</v>
          </cell>
        </row>
        <row r="195">
          <cell r="B195">
            <v>6110000027016</v>
          </cell>
          <cell r="C195" t="str">
            <v>SOLICITO ME PUEDAN ENVIAR POR CORREO LOS ORGANIGRAMAS DEL SAT, SHCP, BANCO DE MEXICO, COMISION NACIONAL BANCARIA Y DE VALORES, COMISION NACIONAL DE SEGUROS Y FIANZAS, COMISION NACIONAL DE SISTEMA DEL AHORRO PARA EL RETIRO LES SOLICITO CON URGENCIA LA INFORMACION YA QUE ME LA SOLICITAN PARA UN PROYECTO EN LA UNIVERSIDAD Y AL ENTRAR A LAS PAGINAS DE CADA DEPENDENCIA NO PUDE TENER ACCESO A NINGUN ORGANIGRAMA</v>
          </cell>
          <cell r="D195" t="str">
            <v>VERONICA GABRIELA MIRANDA LOPEZ</v>
          </cell>
          <cell r="E195" t="str">
            <v>TransparenciaBM@outlook.com</v>
          </cell>
          <cell r="F195" t="str">
            <v>Banco de México</v>
          </cell>
          <cell r="H195" t="str">
            <v>RIO BACARICHI</v>
          </cell>
          <cell r="I195" t="str">
            <v>Salitrillo</v>
          </cell>
          <cell r="J195" t="str">
            <v>HUEHUETOCA</v>
          </cell>
          <cell r="K195" t="str">
            <v>México</v>
          </cell>
          <cell r="L195">
            <v>54685</v>
          </cell>
          <cell r="M195" t="str">
            <v>México</v>
          </cell>
          <cell r="N195" t="str">
            <v>Correo electrónico: vega_ml19@hotmail.com</v>
          </cell>
          <cell r="O195" t="str">
            <v>Correo electrónico</v>
          </cell>
          <cell r="P195">
            <v>42653</v>
          </cell>
          <cell r="Q195">
            <v>42682</v>
          </cell>
          <cell r="S195" t="str">
            <v>Información pública</v>
          </cell>
          <cell r="T195" t="str">
            <v>Organización</v>
          </cell>
          <cell r="V195" t="str">
            <v>La respuesta a su solicitud se encuentra en el archivo adjunto.</v>
          </cell>
          <cell r="W195">
            <v>40</v>
          </cell>
          <cell r="X195" t="str">
            <v>NO</v>
          </cell>
          <cell r="Y195" t="str">
            <v>Ríos Peraza Gladys Adriana</v>
          </cell>
          <cell r="Z195" t="str">
            <v>Concluido</v>
          </cell>
          <cell r="AA195">
            <v>42653</v>
          </cell>
          <cell r="AB195">
            <v>42661</v>
          </cell>
        </row>
        <row r="196">
          <cell r="B196" t="str">
            <v>CTC-BM-17504</v>
          </cell>
          <cell r="C196" t="str">
            <v>disculpen las molestias pero solo quiero saber como donde y como puedo obtener la colección completa de las monedas de $20 y $100 pesos y si tiene un costo extra</v>
          </cell>
          <cell r="D196" t="str">
            <v>OSCAR URIEL DZUL KOYOC</v>
          </cell>
          <cell r="E196" t="str">
            <v>oscaruriel_81@hotmail.com</v>
          </cell>
          <cell r="F196" t="str">
            <v>Banco de México</v>
          </cell>
          <cell r="O196" t="str">
            <v>Entrega por el Sistema de Solicitudes de Acceso a la Información</v>
          </cell>
          <cell r="P196">
            <v>42653</v>
          </cell>
          <cell r="Q196">
            <v>42681</v>
          </cell>
          <cell r="S196" t="str">
            <v>Información pública</v>
          </cell>
          <cell r="T196" t="str">
            <v>Monedas metálicas</v>
          </cell>
          <cell r="V196" t="str">
            <v>La respuesta a su solicitud CTC-BM-17504 se encuentra en el archivo adjunto.</v>
          </cell>
          <cell r="W196">
            <v>40</v>
          </cell>
          <cell r="X196" t="str">
            <v>NO</v>
          </cell>
          <cell r="Y196" t="str">
            <v>Ríos Peraza Gladys Adriana</v>
          </cell>
          <cell r="Z196" t="str">
            <v>Concluido</v>
          </cell>
          <cell r="AA196">
            <v>42653</v>
          </cell>
          <cell r="AB196">
            <v>42660</v>
          </cell>
        </row>
        <row r="197">
          <cell r="B197">
            <v>6120000001716</v>
          </cell>
          <cell r="C197" t="str">
            <v xml:space="preserve">De conformidad con el artículo 6 de la CPEUM  "LA MANIFESTACION DE LAS IDEAS NO SERA OBJETO DE NINGUNA INQUISICION JUDICIAL O ADMINISTRATIVA, SINO EN EL CASO DE QUE ATAQUE A LA MORAL, LOS DERECHOS DE TERCERO, PROVOQUE ALGUN DELITO O PERTURBE EL ORDEN PUBLICO; EL DERECHO A LA INFORMACION SERA GARANTIZADO POR EL ESTADO"  ¿Cuál es el monto total con el que cuenta el Fondo Mexicano del Petróleo para la estabilización y el Desarrollo?
</v>
          </cell>
          <cell r="D197" t="str">
            <v>ALICIA ALEJANDRA MONDRAGÓN CORTES</v>
          </cell>
          <cell r="E197" t="str">
            <v>TransparenciaBM@outlook.com</v>
          </cell>
          <cell r="F197" t="str">
            <v>Fondo Mexicano del Petróleo</v>
          </cell>
          <cell r="H197" t="str">
            <v>SANTA ROSA</v>
          </cell>
          <cell r="I197" t="str">
            <v>Valle Gómez</v>
          </cell>
          <cell r="J197" t="str">
            <v>VENUSTIANO CARRANZA</v>
          </cell>
          <cell r="K197" t="str">
            <v>Distrito Federal</v>
          </cell>
          <cell r="L197">
            <v>15210</v>
          </cell>
          <cell r="M197" t="str">
            <v>México</v>
          </cell>
          <cell r="N197" t="str">
            <v xml:space="preserve">Correo electrónico: alljazzbuble@hotmail.com </v>
          </cell>
          <cell r="O197" t="str">
            <v>Correo electrónico</v>
          </cell>
          <cell r="P197">
            <v>42654</v>
          </cell>
          <cell r="Q197">
            <v>42683</v>
          </cell>
          <cell r="S197" t="str">
            <v>Información pública</v>
          </cell>
          <cell r="T197" t="str">
            <v>Fiduciario</v>
          </cell>
          <cell r="V197" t="str">
            <v>La respuesta a su solicitud 6120000001716 se encuentra adjunta.</v>
          </cell>
          <cell r="W197">
            <v>35</v>
          </cell>
          <cell r="X197" t="str">
            <v>NO</v>
          </cell>
          <cell r="Y197" t="str">
            <v>Casillas Trejo Elizabeth</v>
          </cell>
          <cell r="Z197" t="str">
            <v>Concluido</v>
          </cell>
          <cell r="AA197">
            <v>42654</v>
          </cell>
          <cell r="AB197">
            <v>42670</v>
          </cell>
        </row>
        <row r="198">
          <cell r="B198">
            <v>6120000001816</v>
          </cell>
          <cell r="C198" t="str">
            <v>CUANTO DINERO HAY EN EL FONDO?</v>
          </cell>
          <cell r="D198" t="str">
            <v>CESAR DIAZ PADILLA</v>
          </cell>
          <cell r="E198" t="str">
            <v>TransparenciaBM@outlook.com</v>
          </cell>
          <cell r="F198" t="str">
            <v>Fondo Mexicano del Petróleo</v>
          </cell>
          <cell r="H198" t="str">
            <v>PICACHO AJUSCO</v>
          </cell>
          <cell r="I198" t="str">
            <v>Jardines en la Monta¿¿a</v>
          </cell>
          <cell r="J198" t="str">
            <v>TLALPAN</v>
          </cell>
          <cell r="K198" t="str">
            <v>Distrito Federal</v>
          </cell>
          <cell r="L198">
            <v>14210</v>
          </cell>
          <cell r="M198" t="str">
            <v>México</v>
          </cell>
          <cell r="N198" t="str">
            <v xml:space="preserve">Correo electrónico: cdiazpadilla@mail.com </v>
          </cell>
          <cell r="O198" t="str">
            <v>Correo electrónico</v>
          </cell>
          <cell r="P198">
            <v>42654</v>
          </cell>
          <cell r="Q198">
            <v>42683</v>
          </cell>
          <cell r="S198" t="str">
            <v>Información pública</v>
          </cell>
          <cell r="T198" t="str">
            <v>Fiduciario</v>
          </cell>
          <cell r="V198" t="str">
            <v>La respuesta a su solicitud 6120000001816 se encuentra adjunta.</v>
          </cell>
          <cell r="W198">
            <v>35</v>
          </cell>
          <cell r="X198" t="str">
            <v>NO</v>
          </cell>
          <cell r="Y198" t="str">
            <v>Casillas Trejo Elizabeth</v>
          </cell>
          <cell r="Z198" t="str">
            <v>Concluido</v>
          </cell>
          <cell r="AA198">
            <v>42654</v>
          </cell>
          <cell r="AB198">
            <v>42670</v>
          </cell>
        </row>
        <row r="199">
          <cell r="B199">
            <v>6120000001916</v>
          </cell>
          <cell r="C199" t="str">
            <v xml:space="preserve">Cuales han sido los ingresos que se han obtenido por el pago de derechos de las licitaciones de las rondas 1 y 2 de Pemex
</v>
          </cell>
          <cell r="D199" t="str">
            <v>CESAR DIAZ PADILLA</v>
          </cell>
          <cell r="E199" t="str">
            <v>TransparenciaBM@outlook.com</v>
          </cell>
          <cell r="F199" t="str">
            <v>Fondo Mexicano del Petróleo</v>
          </cell>
          <cell r="H199" t="str">
            <v>CARRETERA PICACHO AJUSCO</v>
          </cell>
          <cell r="I199" t="str">
            <v>Jardines en la Monta¿¿a</v>
          </cell>
          <cell r="J199" t="str">
            <v>TLALPAN</v>
          </cell>
          <cell r="K199" t="str">
            <v>Distrito Federal</v>
          </cell>
          <cell r="L199">
            <v>14210</v>
          </cell>
          <cell r="M199" t="str">
            <v>México</v>
          </cell>
          <cell r="N199" t="str">
            <v xml:space="preserve">Correo electrónico: cdiazpadilla@gmail.com </v>
          </cell>
          <cell r="O199" t="str">
            <v>Correo electrónico</v>
          </cell>
          <cell r="P199">
            <v>42654</v>
          </cell>
          <cell r="Q199">
            <v>42683</v>
          </cell>
          <cell r="S199" t="str">
            <v>Información pública</v>
          </cell>
          <cell r="T199" t="str">
            <v>Fiduciario</v>
          </cell>
          <cell r="V199" t="str">
            <v>La respuesta a su solicitud 612000001916 se encuentra adjunta.</v>
          </cell>
          <cell r="W199">
            <v>35</v>
          </cell>
          <cell r="X199" t="str">
            <v>NO</v>
          </cell>
          <cell r="Y199" t="str">
            <v>Casillas Trejo Elizabeth</v>
          </cell>
          <cell r="Z199" t="str">
            <v>Concluido</v>
          </cell>
          <cell r="AA199">
            <v>42654</v>
          </cell>
          <cell r="AB199">
            <v>42670</v>
          </cell>
        </row>
        <row r="200">
          <cell r="B200" t="str">
            <v>CTC-BM-17509</v>
          </cell>
          <cell r="C200" t="str">
            <v>Buenas tardes, me comunico por parte de Eins Qualitat S.A. de C.V., ya que la empresa desea participar en el proceso de licitación con código BM-GIS-16-0044-1. Me informaron que se tiene que hacer un registro en la pagina pero no encuentro ese apartado, no sé si pudieran ayudarme por aquí. 
Gracias de Antemano.</v>
          </cell>
          <cell r="D200" t="str">
            <v>ABEL ARREDONDO MORENO</v>
          </cell>
          <cell r="E200" t="str">
            <v>abarmo@hotmail.com</v>
          </cell>
          <cell r="F200" t="str">
            <v>Banco de México</v>
          </cell>
          <cell r="M200" t="str">
            <v>México</v>
          </cell>
          <cell r="O200" t="str">
            <v>Entrega por el Sistema de Solicitudes de Acceso a la Información</v>
          </cell>
          <cell r="P200">
            <v>42654</v>
          </cell>
          <cell r="Q200">
            <v>42682</v>
          </cell>
          <cell r="S200" t="str">
            <v>Información pública</v>
          </cell>
          <cell r="T200" t="str">
            <v>Adquisiciones</v>
          </cell>
          <cell r="V200" t="str">
            <v>La respuesta a su consulta CTC-BM-17509 la encontrará en el archivo adjunto.</v>
          </cell>
          <cell r="W200">
            <v>25</v>
          </cell>
          <cell r="X200" t="str">
            <v>NO</v>
          </cell>
          <cell r="Y200" t="str">
            <v>Casillas Trejo Elizabeth</v>
          </cell>
          <cell r="Z200" t="str">
            <v>Concluido</v>
          </cell>
          <cell r="AA200">
            <v>42654</v>
          </cell>
          <cell r="AB200">
            <v>42656</v>
          </cell>
        </row>
        <row r="201">
          <cell r="B201">
            <v>6120000002016</v>
          </cell>
          <cell r="C201" t="str">
            <v>Quisiera saber ¿cuánto dinero existe en la actualidad en el Fondo Mexicano del Petróleo para la Estabilización y el Desarrollo?</v>
          </cell>
          <cell r="D201" t="str">
            <v>MARLIS VÁZQUEZ EGLI</v>
          </cell>
          <cell r="E201" t="str">
            <v>TransparenciaBM@outlook.com</v>
          </cell>
          <cell r="F201" t="str">
            <v>Fondo Mexicano del Petróleo</v>
          </cell>
          <cell r="H201" t="str">
            <v>MIGUEL S. MACEDO</v>
          </cell>
          <cell r="I201" t="str">
            <v>Ciudad Satélite</v>
          </cell>
          <cell r="J201" t="str">
            <v>NAUCALPAN DE JUAREZ</v>
          </cell>
          <cell r="K201" t="str">
            <v>México</v>
          </cell>
          <cell r="L201">
            <v>53100</v>
          </cell>
          <cell r="M201" t="str">
            <v>México</v>
          </cell>
          <cell r="N201" t="str">
            <v>Correo electrónico: marliz_egli@hotmail.com</v>
          </cell>
          <cell r="O201" t="str">
            <v>Correo electrónico</v>
          </cell>
          <cell r="P201">
            <v>42654</v>
          </cell>
          <cell r="Q201">
            <v>42683</v>
          </cell>
          <cell r="S201" t="str">
            <v>Información pública</v>
          </cell>
          <cell r="T201" t="str">
            <v>Fiduciario</v>
          </cell>
          <cell r="V201" t="str">
            <v>La respuesta a su solicitud 6120000002016 se encuentra adjunta.</v>
          </cell>
          <cell r="W201">
            <v>35</v>
          </cell>
          <cell r="X201" t="str">
            <v>NO</v>
          </cell>
          <cell r="Y201" t="str">
            <v>Casillas Trejo Elizabeth</v>
          </cell>
          <cell r="Z201" t="str">
            <v>Concluido</v>
          </cell>
          <cell r="AA201">
            <v>42654</v>
          </cell>
          <cell r="AB201">
            <v>42670</v>
          </cell>
        </row>
        <row r="202">
          <cell r="B202" t="str">
            <v>CTC-BM-17511</v>
          </cell>
          <cell r="C202" t="str">
            <v>Buen día, por medio del presente les requiero información sobre el histórico de la tasa de interés de CETES esto desde el año del 2015 hasta la fecha, debido a que al consultar su pagina solo pude ver en cantidad liquida, es decir en un numero preciso la ultima publicación y solo me aparecen gráficas al consular el histórico de la evolución de la tasa de interés de Cetes, requiero la liga por favor, donde pueda ser consultada de esta forma pues es para promover un incidente de liquidación de intereses bajo estos porcentajes y la autoridad judicial me requiere le informe de donde consulte y obtuve estos porcentajes, saludos</v>
          </cell>
          <cell r="D202" t="str">
            <v>dolores julia alba torres</v>
          </cell>
          <cell r="E202" t="str">
            <v>julialba_87@hotmail.com</v>
          </cell>
          <cell r="F202" t="str">
            <v>Banco de México</v>
          </cell>
          <cell r="O202" t="str">
            <v>Entrega por el Sistema de Solicitudes de Acceso a la Información</v>
          </cell>
          <cell r="P202">
            <v>42654</v>
          </cell>
          <cell r="Q202">
            <v>42682</v>
          </cell>
          <cell r="S202" t="str">
            <v>Información pública</v>
          </cell>
          <cell r="T202" t="str">
            <v>Tasas de interés</v>
          </cell>
          <cell r="V202" t="str">
            <v>La respuesta a su solicitud CTC-BM-17511 se encuentra en el archivo adjunto.</v>
          </cell>
          <cell r="W202">
            <v>40</v>
          </cell>
          <cell r="X202" t="str">
            <v>NO</v>
          </cell>
          <cell r="Y202" t="str">
            <v>Ríos Peraza Gladys Adriana</v>
          </cell>
          <cell r="Z202" t="str">
            <v>Concluido</v>
          </cell>
          <cell r="AA202">
            <v>42654</v>
          </cell>
          <cell r="AB202">
            <v>42661</v>
          </cell>
        </row>
        <row r="203">
          <cell r="B203" t="str">
            <v>LT-BM-17515</v>
          </cell>
          <cell r="C203" t="str">
            <v>Se solicita la certificación de la Tasa de Interés Interbancaria de Equilibrio (TIIE) a 28 días a partir del 31 de diciembre 2013 hasta el 30 de junio 2016.</v>
          </cell>
          <cell r="D203" t="str">
            <v>Mayra Nayeli Ramos López</v>
          </cell>
          <cell r="E203" t="str">
            <v>mramos@unagra.com.mx</v>
          </cell>
          <cell r="F203" t="str">
            <v>Banco de México</v>
          </cell>
          <cell r="H203" t="str">
            <v>PASEO DE LA REFORMA</v>
          </cell>
          <cell r="I203" t="str">
            <v>CUAUHTÉMOC</v>
          </cell>
          <cell r="J203" t="str">
            <v>CUAUHTÉMOC</v>
          </cell>
          <cell r="K203" t="str">
            <v>CIUDAD DE MEXICO</v>
          </cell>
          <cell r="L203">
            <v>6500</v>
          </cell>
          <cell r="M203" t="str">
            <v>México</v>
          </cell>
          <cell r="O203" t="str">
            <v>Correo electrónico</v>
          </cell>
          <cell r="P203">
            <v>42654</v>
          </cell>
          <cell r="Q203">
            <v>42682</v>
          </cell>
          <cell r="S203" t="str">
            <v>Información pública</v>
          </cell>
          <cell r="T203" t="str">
            <v>Tasas de interés</v>
          </cell>
          <cell r="V203" t="str">
            <v>La respuesta a su solicitud se encuentra en el archivo adjunto</v>
          </cell>
          <cell r="W203">
            <v>60</v>
          </cell>
          <cell r="X203" t="str">
            <v>SI</v>
          </cell>
          <cell r="Y203" t="str">
            <v>Ríos Peraza Gladys Adriana</v>
          </cell>
          <cell r="Z203" t="str">
            <v>Concluido</v>
          </cell>
          <cell r="AA203">
            <v>42654</v>
          </cell>
          <cell r="AB203">
            <v>42688</v>
          </cell>
        </row>
        <row r="204">
          <cell r="B204" t="str">
            <v>CTC-BM-17520</v>
          </cell>
          <cell r="C204" t="str">
            <v>Buenas tardes quería preguntar sobre un Billete de 100 dolares. Que me  dieron pero le falta una esquina. 
Si me lo cambiaran en. Cualquier Banco de la ciudad de mexico ?</v>
          </cell>
          <cell r="D204" t="str">
            <v>Israel Octavio Cedeño Iturbe</v>
          </cell>
          <cell r="E204" t="str">
            <v>isra_1995@hotmail.com</v>
          </cell>
          <cell r="F204" t="str">
            <v>Banco de México</v>
          </cell>
          <cell r="O204" t="str">
            <v>Entrega por el Sistema de Solicitudes de Acceso a la Información</v>
          </cell>
          <cell r="P204">
            <v>42654</v>
          </cell>
          <cell r="Q204">
            <v>42682</v>
          </cell>
          <cell r="S204" t="str">
            <v>Información pública</v>
          </cell>
          <cell r="T204" t="str">
            <v>Billetes</v>
          </cell>
          <cell r="V204" t="str">
            <v>La respuesta a su consulta CTC-BM-17520 la encontrará en el archivo adjunto.</v>
          </cell>
          <cell r="W204">
            <v>35</v>
          </cell>
          <cell r="X204" t="str">
            <v>NO</v>
          </cell>
          <cell r="Y204" t="str">
            <v>Casillas Trejo Elizabeth</v>
          </cell>
          <cell r="Z204" t="str">
            <v>Concluido</v>
          </cell>
          <cell r="AA204">
            <v>42654</v>
          </cell>
          <cell r="AB204">
            <v>42662</v>
          </cell>
        </row>
        <row r="205">
          <cell r="B205" t="str">
            <v>CTC-BM-17521</v>
          </cell>
          <cell r="C205" t="str">
            <v>Deseo saber si está en poder del Banco de Mexico mi cuenta del SAR la cual QUEDÓ INACTIVA desde Noviembre de 1996, fecha en que dejé de laborar.
mi RFC ES BAGG6512168R4 y la empresa donde laboré era BANCO UNION. DESDE ESA FECHA NO HE VUELTO A LABORAR Y NO SE NADA DE MI CUENTA DEL SAR.</v>
          </cell>
          <cell r="D205" t="str">
            <v>MARIA GUADALUPE BARRON GAONA</v>
          </cell>
          <cell r="E205" t="str">
            <v>gpe.bagg@hotmail.com</v>
          </cell>
          <cell r="F205" t="str">
            <v>Banco de México</v>
          </cell>
          <cell r="O205" t="str">
            <v>Entrega por el Sistema de Solicitudes de Acceso a la Información</v>
          </cell>
          <cell r="P205">
            <v>42654</v>
          </cell>
          <cell r="Q205">
            <v>42682</v>
          </cell>
          <cell r="S205" t="str">
            <v>Información pública</v>
          </cell>
          <cell r="T205" t="str">
            <v>Control de legalidad</v>
          </cell>
          <cell r="V205" t="str">
            <v>La respuesta a su consulta CTC-BM-17521 la encontrará en el archivo adjunto.</v>
          </cell>
          <cell r="W205">
            <v>180</v>
          </cell>
          <cell r="X205" t="str">
            <v>NO</v>
          </cell>
          <cell r="Y205" t="str">
            <v>Casillas Trejo Elizabeth</v>
          </cell>
          <cell r="Z205" t="str">
            <v>Concluido</v>
          </cell>
          <cell r="AA205">
            <v>42654</v>
          </cell>
          <cell r="AB205">
            <v>42669</v>
          </cell>
        </row>
        <row r="206">
          <cell r="B206" t="str">
            <v>CTC-BM-17526</v>
          </cell>
          <cell r="C206" t="str">
            <v>Buenas tardes, tengo una cuenta bancaria del Banco de Comercio S.A. desde hace 42 años, esta a nombre de mi madre María de Lourdes Mendoza Bernal, la sucursal es Ermita Ixtapalapa, suc 052 y número de cuenta 1688163. Ya paso mucho tiempo, que puedo hacer con esta cuenta??</v>
          </cell>
          <cell r="D206" t="str">
            <v>Arturo Israel Urbán Mendoza</v>
          </cell>
          <cell r="E206" t="str">
            <v>arturo_urban@mizonapro.com</v>
          </cell>
          <cell r="F206" t="str">
            <v>Banco de México</v>
          </cell>
          <cell r="O206" t="str">
            <v>Entrega por el Sistema de Solicitudes de Acceso a la Información</v>
          </cell>
          <cell r="P206">
            <v>42654</v>
          </cell>
          <cell r="Q206">
            <v>42682</v>
          </cell>
          <cell r="S206" t="str">
            <v>Información pública</v>
          </cell>
          <cell r="T206" t="str">
            <v>Control de legalidad</v>
          </cell>
          <cell r="V206" t="str">
            <v>La respuesta a su consulta CTC-BM-17526 se encuentra en el archivo adjunto.</v>
          </cell>
          <cell r="W206">
            <v>45</v>
          </cell>
          <cell r="X206" t="str">
            <v>NO</v>
          </cell>
          <cell r="Y206" t="str">
            <v>Casillas Trejo Elizabeth</v>
          </cell>
          <cell r="Z206" t="str">
            <v>Concluido</v>
          </cell>
          <cell r="AA206">
            <v>42654</v>
          </cell>
          <cell r="AB206">
            <v>42661</v>
          </cell>
        </row>
        <row r="207">
          <cell r="B207">
            <v>6110000027116</v>
          </cell>
          <cell r="C207" t="str">
            <v>presupuestos</v>
          </cell>
          <cell r="D207" t="str">
            <v>JOSE JAVIER MARTINEZ HERNANDEZ</v>
          </cell>
          <cell r="E207" t="str">
            <v>TransparenciaBM@outlook.com</v>
          </cell>
          <cell r="F207" t="str">
            <v>Banco de México</v>
          </cell>
          <cell r="H207" t="str">
            <v>AVE DIVISION DEL NORTE</v>
          </cell>
          <cell r="I207" t="str">
            <v>Pueblo La Candelaria</v>
          </cell>
          <cell r="J207" t="str">
            <v>COYOACAN</v>
          </cell>
          <cell r="K207" t="str">
            <v>Distrito Federal</v>
          </cell>
          <cell r="L207">
            <v>4380</v>
          </cell>
          <cell r="M207" t="str">
            <v>México</v>
          </cell>
          <cell r="N207" t="str">
            <v xml:space="preserve">Correo electrónico: joseph_catfish28@hotmail.com </v>
          </cell>
          <cell r="O207" t="str">
            <v>Correo electrónico</v>
          </cell>
          <cell r="P207">
            <v>42654</v>
          </cell>
          <cell r="Q207">
            <v>42683</v>
          </cell>
          <cell r="S207" t="str">
            <v>Información pública</v>
          </cell>
          <cell r="T207" t="str">
            <v>Presupuesto</v>
          </cell>
          <cell r="V207" t="str">
            <v>La respuesta a su solicitud 611000027116 la encontrará en el archivo adjunto.</v>
          </cell>
          <cell r="W207">
            <v>35</v>
          </cell>
          <cell r="X207" t="str">
            <v>NO</v>
          </cell>
          <cell r="Y207" t="str">
            <v>Casillas Trejo Elizabeth</v>
          </cell>
          <cell r="Z207" t="str">
            <v>Concluido</v>
          </cell>
          <cell r="AA207">
            <v>42654</v>
          </cell>
          <cell r="AB207">
            <v>42662</v>
          </cell>
        </row>
        <row r="208">
          <cell r="B208">
            <v>6110000027216</v>
          </cell>
          <cell r="C208" t="str">
            <v xml:space="preserve">Cuál fue el ingreso que se obtuvo en el Banco de México por el cobro de intereses a sus contribuyentes en la fecha de primero de enero de dos mil catorce al veinte de diciembre del mismo año. Cuál es la cantidad en lingotes de oro que tiene el Banco de México para que el peso tenga valor en nuestra nación y que pertenezca dentro de la economía internacional.
</v>
          </cell>
          <cell r="D208" t="str">
            <v>HEBER SAMIR GONZÁLEZ ALARCÓN</v>
          </cell>
          <cell r="E208" t="str">
            <v>TransparenciaBM@outlook.com</v>
          </cell>
          <cell r="F208" t="str">
            <v>Banco de México</v>
          </cell>
          <cell r="H208" t="str">
            <v>CAMINO REAL A CHOLULA</v>
          </cell>
          <cell r="I208" t="str">
            <v>San Andres Cholula</v>
          </cell>
          <cell r="J208" t="str">
            <v>SAN ANDRES CHOLULA</v>
          </cell>
          <cell r="K208" t="str">
            <v>Puebla</v>
          </cell>
          <cell r="L208">
            <v>72810</v>
          </cell>
          <cell r="M208" t="str">
            <v>México</v>
          </cell>
          <cell r="N208" t="str">
            <v xml:space="preserve">Correo electrónico: heber_alarcon@hotmail.com </v>
          </cell>
          <cell r="O208" t="str">
            <v>Correo electrónico</v>
          </cell>
          <cell r="P208">
            <v>42654</v>
          </cell>
          <cell r="Q208">
            <v>42683</v>
          </cell>
          <cell r="S208" t="str">
            <v>Información pública</v>
          </cell>
          <cell r="T208" t="str">
            <v>Acceso a la información</v>
          </cell>
          <cell r="V208" t="str">
            <v>La respuesta a su solicitud se encuentra en el archivo adjunto.</v>
          </cell>
          <cell r="W208">
            <v>40</v>
          </cell>
          <cell r="X208" t="str">
            <v>NO</v>
          </cell>
          <cell r="Y208" t="str">
            <v>Ríos Peraza Gladys Adriana</v>
          </cell>
          <cell r="Z208" t="str">
            <v>Concluido</v>
          </cell>
          <cell r="AA208">
            <v>42654</v>
          </cell>
          <cell r="AB208">
            <v>42661</v>
          </cell>
        </row>
        <row r="209">
          <cell r="B209">
            <v>6110000027316</v>
          </cell>
          <cell r="C209" t="str">
            <v xml:space="preserve">¿A cuánto ascendió y cuál fue el destino de los fondos registrados como pago de derechos que recibió el FONDO MEXICANO DEL PETRÓLEO PARA LA ESTABILIZACIÓN Y EL DESARROLLO provenientes de las cuatro licitaciones realizadas en la ronda 1 y de las licitaciones de la ronda 2?
</v>
          </cell>
          <cell r="D209" t="str">
            <v>CLAUDIA CALLEJAS CALLEJAS</v>
          </cell>
          <cell r="E209" t="str">
            <v>TransparenciaBM@outlook.com</v>
          </cell>
          <cell r="F209" t="str">
            <v>Fondo Mexicano del Petróleo</v>
          </cell>
          <cell r="H209" t="str">
            <v>AZALEA</v>
          </cell>
          <cell r="I209" t="str">
            <v>San Andrés</v>
          </cell>
          <cell r="J209" t="str">
            <v>TLAHUAC</v>
          </cell>
          <cell r="K209" t="str">
            <v>Distrito Federal</v>
          </cell>
          <cell r="L209">
            <v>13099</v>
          </cell>
          <cell r="M209" t="str">
            <v>México</v>
          </cell>
          <cell r="N209" t="str">
            <v xml:space="preserve">Correo electrónico: claudiacallejas.unam@hotmail.es </v>
          </cell>
          <cell r="O209" t="str">
            <v>Correo electrónico</v>
          </cell>
          <cell r="P209">
            <v>42654</v>
          </cell>
          <cell r="Q209">
            <v>42683</v>
          </cell>
          <cell r="S209" t="str">
            <v>Información pública</v>
          </cell>
          <cell r="T209" t="str">
            <v>Fiduciario</v>
          </cell>
          <cell r="V209" t="str">
            <v>La respuesta a su solicitud 6110000027316 se encuentra adjunta.</v>
          </cell>
          <cell r="W209">
            <v>35</v>
          </cell>
          <cell r="X209" t="str">
            <v>NO</v>
          </cell>
          <cell r="Y209" t="str">
            <v>Casillas Trejo Elizabeth</v>
          </cell>
          <cell r="Z209" t="str">
            <v>Concluido</v>
          </cell>
          <cell r="AA209">
            <v>42654</v>
          </cell>
          <cell r="AB209">
            <v>42670</v>
          </cell>
        </row>
        <row r="210">
          <cell r="B210">
            <v>6110000027416</v>
          </cell>
          <cell r="C210" t="str">
            <v xml:space="preserve">BANCO DE MÉXICO 
</v>
          </cell>
          <cell r="D210" t="str">
            <v>JESUS  CASTRO TREJO</v>
          </cell>
          <cell r="E210" t="str">
            <v>TransparenciaBM@outlook.com</v>
          </cell>
          <cell r="F210" t="str">
            <v>Banco de México</v>
          </cell>
          <cell r="H210" t="str">
            <v>THIERS</v>
          </cell>
          <cell r="I210" t="str">
            <v>Anzures</v>
          </cell>
          <cell r="J210" t="str">
            <v>MIGUEL HIDALGO</v>
          </cell>
          <cell r="K210" t="str">
            <v>Distrito Federal</v>
          </cell>
          <cell r="L210">
            <v>11590</v>
          </cell>
          <cell r="M210" t="str">
            <v>México</v>
          </cell>
          <cell r="N210" t="str">
            <v>Correo electrónico: jcastillo@mimoni.com 
------------------
Anexo archivo Excel</v>
          </cell>
          <cell r="O210" t="str">
            <v>Correo electrónico</v>
          </cell>
          <cell r="P210">
            <v>42654</v>
          </cell>
          <cell r="Q210">
            <v>42683</v>
          </cell>
          <cell r="S210" t="str">
            <v>Información pública</v>
          </cell>
          <cell r="T210" t="str">
            <v>Acceso a la información</v>
          </cell>
          <cell r="V210" t="str">
            <v>Se cierra solicitud por desistimiento (no se recibió respuesta a solicitud de aclaración)</v>
          </cell>
          <cell r="W210">
            <v>25</v>
          </cell>
          <cell r="X210" t="str">
            <v>NO</v>
          </cell>
          <cell r="Y210" t="str">
            <v>Casillas Trejo Elizabeth</v>
          </cell>
          <cell r="Z210" t="str">
            <v>Concluido</v>
          </cell>
          <cell r="AA210">
            <v>42654</v>
          </cell>
          <cell r="AB210">
            <v>42677</v>
          </cell>
        </row>
        <row r="211">
          <cell r="B211">
            <v>6120000002116</v>
          </cell>
          <cell r="C211" t="str">
            <v xml:space="preserve">¿CUÁNTO DINERO EXISTE EN EL FONDO MEXICANO PARA LA ESTABILIZACIÓN Y EL DESARROLLO?
</v>
          </cell>
          <cell r="D211" t="str">
            <v>MAYRA DIAREY URREA SAUCEDA</v>
          </cell>
          <cell r="E211" t="str">
            <v>TransparenciaBM@outlook.com</v>
          </cell>
          <cell r="F211" t="str">
            <v>Fondo Mexicano del Petróleo</v>
          </cell>
          <cell r="H211" t="str">
            <v>PETEN</v>
          </cell>
          <cell r="I211" t="str">
            <v>Narvarte Oriente</v>
          </cell>
          <cell r="J211" t="str">
            <v>BENITO JUAREZ</v>
          </cell>
          <cell r="K211" t="str">
            <v>Distrito Federal</v>
          </cell>
          <cell r="L211">
            <v>3023</v>
          </cell>
          <cell r="M211" t="str">
            <v>México</v>
          </cell>
          <cell r="N211" t="str">
            <v xml:space="preserve">Correo electrónico: mayradiarey@gmail.com 
</v>
          </cell>
          <cell r="O211" t="str">
            <v>Correo electrónico</v>
          </cell>
          <cell r="P211">
            <v>42654</v>
          </cell>
          <cell r="Q211">
            <v>42683</v>
          </cell>
          <cell r="S211" t="str">
            <v>Información pública</v>
          </cell>
          <cell r="T211" t="str">
            <v>Fiduciario</v>
          </cell>
          <cell r="V211" t="str">
            <v>La respuesta a su solicitud 6120000002116 se encuentra adjunta.</v>
          </cell>
          <cell r="W211">
            <v>35</v>
          </cell>
          <cell r="X211" t="str">
            <v>NO</v>
          </cell>
          <cell r="Y211" t="str">
            <v>Casillas Trejo Elizabeth</v>
          </cell>
          <cell r="Z211" t="str">
            <v>Concluido</v>
          </cell>
          <cell r="AA211">
            <v>42654</v>
          </cell>
          <cell r="AB211">
            <v>42670</v>
          </cell>
        </row>
        <row r="212">
          <cell r="B212" t="str">
            <v>CTC-BM-17528</v>
          </cell>
          <cell r="C212" t="str">
            <v>Buenos días
Que estuvo implicado en una estafa de tiempo compartido hace 2 años y recientemente han sido contactado por el Licenciado Jorge Estrada Lepe,
Direccion General del Banco de México S.A. de C.V 011-984-216-3052 ext. #227
direcciongeneral@bancmexico.mx
He leído la advertencia en el sitio web y me preocupa. ¿Sería posible para usted confirmar su empleo en el Banco?
He utilizado un traductor de google para este correo asi les pido disculpas por errores de traducción. Si usted no puede ayudar podría ofrecer sugerencias sobre qué agencia del gobierno podría contactar. 
Gracias por su tiempo
Kurt Rigstad</v>
          </cell>
          <cell r="D212" t="str">
            <v>Kurt Rigstad</v>
          </cell>
          <cell r="E212" t="str">
            <v>krigstad@teamidi.com</v>
          </cell>
          <cell r="F212" t="str">
            <v>Banco de México</v>
          </cell>
          <cell r="O212" t="str">
            <v>Entrega por el Sistema de Solicitudes de Acceso a la Información</v>
          </cell>
          <cell r="P212">
            <v>42655</v>
          </cell>
          <cell r="Q212">
            <v>42683</v>
          </cell>
          <cell r="S212" t="str">
            <v>Información pública</v>
          </cell>
          <cell r="T212" t="str">
            <v>Organización</v>
          </cell>
          <cell r="V212" t="str">
            <v>La respuesta a su consulta CTC-BM-17528 la encontrará en el archivo adjunto.</v>
          </cell>
          <cell r="W212">
            <v>120</v>
          </cell>
          <cell r="X212" t="str">
            <v>NO</v>
          </cell>
          <cell r="Y212" t="str">
            <v>Casillas Trejo Elizabeth</v>
          </cell>
          <cell r="Z212" t="str">
            <v>Concluido</v>
          </cell>
          <cell r="AA212">
            <v>42655</v>
          </cell>
          <cell r="AB212">
            <v>42669</v>
          </cell>
        </row>
        <row r="213">
          <cell r="B213" t="str">
            <v>CTC-BM-17529</v>
          </cell>
          <cell r="C213" t="str">
            <v>Quisiera saber si el programa Directoamexico para envio de divisas a traves de bancos afiliados en usa aun esta vigente</v>
          </cell>
          <cell r="D213" t="str">
            <v>Armando Varela Lopez</v>
          </cell>
          <cell r="E213" t="str">
            <v>arvalo5108@gmail.com</v>
          </cell>
          <cell r="F213" t="str">
            <v>Banco de México</v>
          </cell>
          <cell r="O213" t="str">
            <v>Entrega por el Sistema de Solicitudes de Acceso a la Información</v>
          </cell>
          <cell r="P213">
            <v>42655</v>
          </cell>
          <cell r="Q213">
            <v>42683</v>
          </cell>
          <cell r="S213" t="str">
            <v>Información pública</v>
          </cell>
          <cell r="T213" t="str">
            <v>Sistemas electrónicos de pago</v>
          </cell>
          <cell r="V213" t="str">
            <v>La respuesta a su consulta CTC-BM-17529 la encontrará en el archivo adjunto.</v>
          </cell>
          <cell r="W213">
            <v>25</v>
          </cell>
          <cell r="X213" t="str">
            <v>NO</v>
          </cell>
          <cell r="Y213" t="str">
            <v>Casillas Trejo Elizabeth</v>
          </cell>
          <cell r="Z213" t="str">
            <v>Concluido</v>
          </cell>
          <cell r="AA213">
            <v>42655</v>
          </cell>
          <cell r="AB213">
            <v>42669</v>
          </cell>
        </row>
        <row r="214">
          <cell r="B214" t="str">
            <v>CTC-BM-17530</v>
          </cell>
          <cell r="C214" t="str">
            <v>Saludos,Estoy en busca del tipo de cambio de Peso Mexicano a EURO del día 18 de Agosto del 2016, espero que me puedan ayudar, muchas gracias!</v>
          </cell>
          <cell r="D214" t="str">
            <v>Tulio Guillermo Alamo Arredondo</v>
          </cell>
          <cell r="E214" t="str">
            <v>talamoa@guanajuato.gob.mx</v>
          </cell>
          <cell r="F214" t="str">
            <v>Banco de México</v>
          </cell>
          <cell r="M214" t="str">
            <v>México</v>
          </cell>
          <cell r="O214" t="str">
            <v>Entrega por el Sistema de Solicitudes de Acceso a la Información</v>
          </cell>
          <cell r="P214">
            <v>42655</v>
          </cell>
          <cell r="Q214">
            <v>42683</v>
          </cell>
          <cell r="S214" t="str">
            <v>Información pública</v>
          </cell>
          <cell r="T214" t="str">
            <v>Tipos de cambio</v>
          </cell>
          <cell r="V214" t="str">
            <v>La respuesta a su solicitud CTC-BM-17530 se encuentra en el archivo adjunto.</v>
          </cell>
          <cell r="W214">
            <v>40</v>
          </cell>
          <cell r="X214" t="str">
            <v>NO</v>
          </cell>
          <cell r="Y214" t="str">
            <v>Ríos Peraza Gladys Adriana</v>
          </cell>
          <cell r="Z214" t="str">
            <v>Concluido</v>
          </cell>
          <cell r="AA214">
            <v>42655</v>
          </cell>
          <cell r="AB214">
            <v>42662</v>
          </cell>
        </row>
        <row r="215">
          <cell r="B215" t="str">
            <v>LT-BM-17531</v>
          </cell>
          <cell r="C215" t="str">
            <v>BANCO DE MÉXICO.
UNIDAD DE TRANSPARENCIA DEL BANCO DE MÉXICO.
PRESENTE:
MUY SEÑORES MIOS:
Por medio de la presente me es grato saludarlos y a la vez aprovecho la oportunidad, para solicitarles de la manera mas atenta, se expida a costa de mi Representada, copias certificadas de las Tasas de Interés que rigieron en el Índice denominado TASA DE INTERÉS INTERBANCARIA DE EQUILIBRIO (TIIE), del periodo comprendido del 1° de febrero del 2007, a la fecha en que den contestación a éste ocurso, en virtud de serme necesarias, ya que las voy a exhibir como prueba, en el Juicio Especial Hipotecario que se tramita ante el H. Juzgado Primero de Primera Instancia en Materia Civil del Distrito Judicial de Viesca, con Residencia en la Ciudad de Torreón, Estado de Coahuila, que promovió GRUPO LAFI, S.A. DE C.V., en contra de ENCOMPASS DE MÉXICO S.A. DE C.V. Y/O --ARISTIDIS PAPADOPULOS VILLALOBOS Y COPROPIETARIOS--, Y-/O, SEÑOR MIGUEL PAPADOPULOS MURRA, Y/O SEÑOR ALFREDO PAPADOPULOS CORONA, Y/O SEÑORA DENISE PAPADOPULOS DINGLER, Y/O SEÑORA SOFIA PAPADOPULOS MURRA, Y/O SEÑOR NICOLÁS PAPADOPULOS QUINTERO, bajo el número de expediente 48/2012.
igualmente, autorizo para que en mi nombre y representación, recojan las copias certificadas, a los señores LIC. MARCO ANTONIO RAMOS ZEDILLO; LIC. FÉLIX MAGDALENO ROMERO PATRICIO Y DIEGO MIGUEL LAVARIEGA, conjunta o separadamente, previa identificación.
Sin más por el momento y en espera de su respuesta, me repito como su Afmo., Atto., S.S.
ATENTAMENTE
LIC. MARCO ANTONIO RAMOS ZEDILLO.
APODERADO DE :
GRUPO LAFI, S.A. DE C.V
email: despachoabogadosramos@hotmail.com
TELS: 55-25-69-74 y 52-08-70-91
México, D.F., a 11 de Octubre del 2016.</v>
          </cell>
          <cell r="D215" t="str">
            <v>Transparencia Banxico</v>
          </cell>
          <cell r="E215" t="str">
            <v>TransparenciaBM@outlook.com</v>
          </cell>
          <cell r="F215" t="str">
            <v>Banco de México</v>
          </cell>
          <cell r="M215" t="str">
            <v>México</v>
          </cell>
          <cell r="O215" t="str">
            <v>Acudir a la Unidad de Transparencia</v>
          </cell>
          <cell r="P215">
            <v>42655</v>
          </cell>
          <cell r="Q215">
            <v>42683</v>
          </cell>
          <cell r="S215" t="str">
            <v>Información pública</v>
          </cell>
          <cell r="T215" t="str">
            <v>Tasas de interés</v>
          </cell>
          <cell r="V215" t="str">
            <v>La respuesta a su solicitud se encuentra en el archivo adjunto.</v>
          </cell>
          <cell r="W215">
            <v>60</v>
          </cell>
          <cell r="X215" t="str">
            <v>SI</v>
          </cell>
          <cell r="Y215" t="str">
            <v>Ríos Peraza Gladys Adriana</v>
          </cell>
          <cell r="Z215" t="str">
            <v>Concluido</v>
          </cell>
          <cell r="AA215">
            <v>42655</v>
          </cell>
          <cell r="AB215">
            <v>42712</v>
          </cell>
        </row>
        <row r="216">
          <cell r="B216" t="str">
            <v>LT-BM-17532</v>
          </cell>
          <cell r="C216" t="str">
            <v>Buenas tardes, primero que nada agradezco su respuesta  a la solicitud número CTC-BM-17475 pues me ayudó mucho, sin embargo me gustaría saber si manejan históricos de esta misma información. Las comisiones relativas a reestructuración de créditos que me proporcionaron fueron las de crédito automotriz (automóvil) y Pymes (pequeñas empresas) y lo que necesito ahora sería la información para el 2013 y 2014. Les agradecería su respuesta y que me proporcionaran estos datos.</v>
          </cell>
          <cell r="D216" t="str">
            <v>Maria Fernanda Rodríguez</v>
          </cell>
          <cell r="E216" t="str">
            <v>maria.rodriguezgz@udlap.mx</v>
          </cell>
          <cell r="F216" t="str">
            <v>Banco de México</v>
          </cell>
          <cell r="M216" t="str">
            <v>México</v>
          </cell>
          <cell r="N216" t="str">
            <v>http://www.banxico.org.mx/portal_disf/wwwProyectoInternetComisiones.jsp 
Me proporcionaron esa liga para encontrar las comisiones sin embargo solo están las del 2015.</v>
          </cell>
          <cell r="O216" t="str">
            <v>Correo electrónico</v>
          </cell>
          <cell r="P216">
            <v>42655</v>
          </cell>
          <cell r="Q216">
            <v>42683</v>
          </cell>
          <cell r="S216" t="str">
            <v>Información pública</v>
          </cell>
          <cell r="T216" t="str">
            <v>Fideicomisos, mandatos y comisiones</v>
          </cell>
          <cell r="V216" t="str">
            <v>La respuesta a su solicitud LT-BM-17532 se encuentra en el archivo adjunto.</v>
          </cell>
          <cell r="W216">
            <v>120</v>
          </cell>
          <cell r="X216" t="str">
            <v>NO</v>
          </cell>
          <cell r="Y216" t="str">
            <v>Ríos Peraza Gladys Adriana</v>
          </cell>
          <cell r="Z216" t="str">
            <v>Concluido</v>
          </cell>
          <cell r="AA216">
            <v>42655</v>
          </cell>
          <cell r="AB216">
            <v>42671</v>
          </cell>
        </row>
        <row r="217">
          <cell r="B217" t="str">
            <v>CTC-BM-17533</v>
          </cell>
          <cell r="C217" t="str">
            <v>buenas tardes, solicito de su apoyo con información respecto a los requisitos que debe cumplir una SOCAP para poder emitir tarjetas de débito y poder operar cajeros automáticos, así mismo la regulación a la que se debe ajustar el manejo de ambos (tarjetas de débito y cajeros automáticos), comisiones, publicidad, condiciones, etc.</v>
          </cell>
          <cell r="D217" t="str">
            <v>jorge luis arroyo</v>
          </cell>
          <cell r="E217" t="str">
            <v>jorge.arroyo2209@gmail.com</v>
          </cell>
          <cell r="F217" t="str">
            <v>Banco de México</v>
          </cell>
          <cell r="O217" t="str">
            <v>Entrega por el Sistema de Solicitudes de Acceso a la Información</v>
          </cell>
          <cell r="P217">
            <v>42655</v>
          </cell>
          <cell r="Q217">
            <v>42683</v>
          </cell>
          <cell r="S217" t="str">
            <v>Información pública</v>
          </cell>
          <cell r="T217" t="str">
            <v>Control de legalidad</v>
          </cell>
          <cell r="V217" t="str">
            <v>La respuesta a su consulta CTC-BM-17533 se encuentra en el archivo adjunto.</v>
          </cell>
          <cell r="W217">
            <v>45</v>
          </cell>
          <cell r="X217" t="str">
            <v>NO</v>
          </cell>
          <cell r="Y217" t="str">
            <v>Casillas Trejo Elizabeth</v>
          </cell>
          <cell r="Z217" t="str">
            <v>Concluido</v>
          </cell>
          <cell r="AA217">
            <v>42655</v>
          </cell>
          <cell r="AB217">
            <v>42678</v>
          </cell>
        </row>
        <row r="218">
          <cell r="B218">
            <v>6110000027516</v>
          </cell>
          <cell r="C218" t="str">
            <v xml:space="preserve">¿Cuál es  la evaluación psicométrica que la dependencia aplica para ingresar a trabajar en esta? Podría proporcionarme los viáticos desglosados por 6 meses del titular; los lugares a los cuales viajo, motivo de los  viajes y la asignación de gastos. Podría proporcionarme el registro de asistencia del titular  de un mes. </v>
          </cell>
          <cell r="D218" t="str">
            <v>PATRICIA YAZMIN CHINO PEREZ</v>
          </cell>
          <cell r="E218" t="str">
            <v>TransparenciaBM@outlook.com</v>
          </cell>
          <cell r="F218" t="str">
            <v>Banco de México</v>
          </cell>
          <cell r="H218" t="str">
            <v>PROLONGACION PIRAMIDE</v>
          </cell>
          <cell r="I218" t="str">
            <v>Santo Tomas Ajusco</v>
          </cell>
          <cell r="J218" t="str">
            <v>TLALPAN</v>
          </cell>
          <cell r="K218" t="str">
            <v>Distrito Federal</v>
          </cell>
          <cell r="L218">
            <v>14710</v>
          </cell>
          <cell r="M218" t="str">
            <v>México</v>
          </cell>
          <cell r="O218" t="str">
            <v>Correo electrónico</v>
          </cell>
          <cell r="P218">
            <v>42656</v>
          </cell>
          <cell r="Q218">
            <v>42685</v>
          </cell>
          <cell r="S218" t="str">
            <v>Información pública</v>
          </cell>
          <cell r="T218" t="str">
            <v>Presupuesto</v>
          </cell>
          <cell r="V218" t="str">
            <v>La respuesta a su solicitud 6110000027516 la encontrará en el archivo adjunto.</v>
          </cell>
          <cell r="W218">
            <v>90</v>
          </cell>
          <cell r="X218" t="str">
            <v>NO</v>
          </cell>
          <cell r="Y218" t="str">
            <v>Casillas Trejo Elizabeth</v>
          </cell>
          <cell r="Z218" t="str">
            <v>Concluido</v>
          </cell>
          <cell r="AA218">
            <v>42656</v>
          </cell>
          <cell r="AB218">
            <v>42681</v>
          </cell>
        </row>
        <row r="219">
          <cell r="B219">
            <v>6120000002216</v>
          </cell>
          <cell r="C219" t="str">
            <v>Cual es el monto de transferencias que ha realizado el Fondo Mexicano del Petróleo para la Estabilización y el Desarrollo por los ingresos percibidos a los Fondos de Estabilización de los Ingresos Petroleros y de Estabilización de los Ingresos de las Entidades Federativas</v>
          </cell>
          <cell r="D219" t="str">
            <v>ELSA LUZ MARIA DIAZ CEJA</v>
          </cell>
          <cell r="E219" t="str">
            <v>TransparenciaBM@outlook.com</v>
          </cell>
          <cell r="F219" t="str">
            <v>Fondo Mexicano del Petróleo</v>
          </cell>
          <cell r="H219" t="str">
            <v>CIRCUITO DE RIO PIAXTLA</v>
          </cell>
          <cell r="I219" t="str">
            <v>Real del Moral</v>
          </cell>
          <cell r="J219" t="str">
            <v>IZTAPALAPA</v>
          </cell>
          <cell r="K219" t="str">
            <v>Distrito Federal</v>
          </cell>
          <cell r="L219">
            <v>9010</v>
          </cell>
          <cell r="M219" t="str">
            <v>México</v>
          </cell>
          <cell r="N219" t="str">
            <v xml:space="preserve">de conformidad al Décimo Cuarto transitorio del decreto por el que se reforman y adicionan diversas disposiciones de la Constitución Política de los Estados Unidos Mexicanos, en Materia de Energía
__________
Correo electrónico: elzadiazceja@gmail.com 
</v>
          </cell>
          <cell r="O219" t="str">
            <v>Correo electrónico</v>
          </cell>
          <cell r="P219">
            <v>42656</v>
          </cell>
          <cell r="Q219">
            <v>42685</v>
          </cell>
          <cell r="S219" t="str">
            <v>Información pública</v>
          </cell>
          <cell r="T219" t="str">
            <v>Fiduciario</v>
          </cell>
          <cell r="V219" t="str">
            <v>La respuesta a su solicitud 6120000002216 se encuentra adjunta.</v>
          </cell>
          <cell r="W219">
            <v>35</v>
          </cell>
          <cell r="X219" t="str">
            <v>NO</v>
          </cell>
          <cell r="Y219" t="str">
            <v>Casillas Trejo Elizabeth</v>
          </cell>
          <cell r="Z219" t="str">
            <v>Concluido</v>
          </cell>
          <cell r="AA219">
            <v>42656</v>
          </cell>
          <cell r="AB219">
            <v>42670</v>
          </cell>
        </row>
        <row r="220">
          <cell r="B220">
            <v>6120000002316</v>
          </cell>
          <cell r="C220" t="str">
            <v>¿Cuál es la cantidad de dinero que se encuentra actualmente en el Fondo Mexicano del Petróleo para la Estabilización y el Desarrollo?  ¿Cuál es el concepto de los recursos que entran al Fondo Mexicano del Petróleo para la Estabilización y el Desarrollo?</v>
          </cell>
          <cell r="D220" t="str">
            <v>MARÍA LUISA ESQUIVEL SEGURA</v>
          </cell>
          <cell r="E220" t="str">
            <v>TransparenciaBM@outlook.com</v>
          </cell>
          <cell r="F220" t="str">
            <v>Fondo Mexicano del Petróleo</v>
          </cell>
          <cell r="H220" t="str">
            <v>CITLALLI</v>
          </cell>
          <cell r="I220" t="str">
            <v>México Prehispánico II</v>
          </cell>
          <cell r="J220" t="str">
            <v>ECATEPEC</v>
          </cell>
          <cell r="K220" t="str">
            <v>México</v>
          </cell>
          <cell r="L220">
            <v>55269</v>
          </cell>
          <cell r="M220" t="str">
            <v>México</v>
          </cell>
          <cell r="O220" t="str">
            <v>Correo electrónico</v>
          </cell>
          <cell r="P220">
            <v>42656</v>
          </cell>
          <cell r="Q220">
            <v>42685</v>
          </cell>
          <cell r="S220" t="str">
            <v>Información pública</v>
          </cell>
          <cell r="T220" t="str">
            <v>Fiduciario</v>
          </cell>
          <cell r="V220" t="str">
            <v>La respuesta a su solicitud 6120000002316 se encuentra adjunto.</v>
          </cell>
          <cell r="W220">
            <v>35</v>
          </cell>
          <cell r="X220" t="str">
            <v>NO</v>
          </cell>
          <cell r="Y220" t="str">
            <v>Casillas Trejo Elizabeth</v>
          </cell>
          <cell r="Z220" t="str">
            <v>Concluido</v>
          </cell>
          <cell r="AA220">
            <v>42656</v>
          </cell>
          <cell r="AB220">
            <v>42670</v>
          </cell>
        </row>
        <row r="221">
          <cell r="B221" t="str">
            <v>CTC-BM-17540</v>
          </cell>
          <cell r="C221" t="str">
            <v>Dear Sir / Madam,
I have a question regarding your data presented in SDMX format.
I am looking for 
SDMX DATA URL (main link for all SDMX data) and SDMX Data Structure Definition URL (for a given table). 
Can you please let me know how can I retrieve those links? 
Thank you in advance for your help,
Regards,
Magdalena Goralska</v>
          </cell>
          <cell r="D221" t="str">
            <v>Magdalena Goralska</v>
          </cell>
          <cell r="E221" t="str">
            <v>magdalena.goralska@thomsonreuters.com</v>
          </cell>
          <cell r="F221" t="str">
            <v>Banco de México</v>
          </cell>
          <cell r="M221" t="str">
            <v>Polonia</v>
          </cell>
          <cell r="O221" t="str">
            <v>Entrega por el Sistema de Solicitudes de Acceso a la Información</v>
          </cell>
          <cell r="P221">
            <v>42656</v>
          </cell>
          <cell r="Q221" t="str">
            <v>10/11/2016 2016-11-11</v>
          </cell>
          <cell r="S221" t="str">
            <v>Información pública</v>
          </cell>
          <cell r="T221" t="str">
            <v>Desarrollos internos de software</v>
          </cell>
          <cell r="V221" t="str">
            <v>La respuesta a su consulta CTC-BM-17540 la encontrará en el archivo adjunto.</v>
          </cell>
          <cell r="W221">
            <v>45</v>
          </cell>
          <cell r="X221" t="str">
            <v>NO</v>
          </cell>
          <cell r="Y221" t="str">
            <v>Casillas Trejo Elizabeth</v>
          </cell>
          <cell r="Z221" t="str">
            <v>Concluido</v>
          </cell>
          <cell r="AA221">
            <v>42656</v>
          </cell>
          <cell r="AB221">
            <v>42669</v>
          </cell>
        </row>
        <row r="222">
          <cell r="B222" t="str">
            <v>CTC-BM-17541</v>
          </cell>
          <cell r="C222" t="str">
            <v>Hola Buen dia! Tengo u  problema con una transferencia por spei. Mi clave de rastreo es la HSBC086885, el banco receptor inbursa dice que no llego el pago, pero en HSBC me dicen que si. Que se hace en este caso?</v>
          </cell>
          <cell r="D222" t="str">
            <v>Minerva Uribe</v>
          </cell>
          <cell r="E222" t="str">
            <v>minmei10@hotmail.com</v>
          </cell>
          <cell r="F222" t="str">
            <v>Banco de México</v>
          </cell>
          <cell r="O222" t="str">
            <v>Entrega por el Sistema de Solicitudes de Acceso a la Información</v>
          </cell>
          <cell r="P222">
            <v>42656</v>
          </cell>
          <cell r="Q222" t="str">
            <v>10/11/2016 2016-11-11</v>
          </cell>
          <cell r="S222" t="str">
            <v>Información pública</v>
          </cell>
          <cell r="T222" t="str">
            <v>Sistemas electrónicos de pago</v>
          </cell>
          <cell r="V222" t="str">
            <v>La respuesta a su consulta CTC-BM-17541 la encontrará en el archivo adjunto.</v>
          </cell>
          <cell r="W222">
            <v>35</v>
          </cell>
          <cell r="X222" t="str">
            <v>NO</v>
          </cell>
          <cell r="Y222" t="str">
            <v>Casillas Trejo Elizabeth</v>
          </cell>
          <cell r="Z222" t="str">
            <v>Concluido</v>
          </cell>
          <cell r="AA222">
            <v>42656</v>
          </cell>
          <cell r="AB222">
            <v>42660</v>
          </cell>
        </row>
        <row r="223">
          <cell r="B223">
            <v>6120000002416</v>
          </cell>
          <cell r="C223" t="str">
            <v xml:space="preserve">Actualmente cuales son los fondos que tiene??
</v>
          </cell>
          <cell r="D223" t="str">
            <v>SAUL TLAPALE MARTINEZ</v>
          </cell>
          <cell r="E223" t="str">
            <v>TransparenciaBM@outlook.com</v>
          </cell>
          <cell r="F223" t="str">
            <v>Fondo Mexicano del Petróleo</v>
          </cell>
          <cell r="H223" t="str">
            <v>EL SALVADOR 7, COL.LAS AMERICAS</v>
          </cell>
          <cell r="I223" t="str">
            <v>Las Américas</v>
          </cell>
          <cell r="J223" t="str">
            <v>NAUCALPAN DE JUAREZ</v>
          </cell>
          <cell r="K223" t="str">
            <v>México</v>
          </cell>
          <cell r="L223">
            <v>53040</v>
          </cell>
          <cell r="M223" t="str">
            <v>México</v>
          </cell>
          <cell r="N223" t="str">
            <v>Correo electrónico: saul.tm25@gmail.com</v>
          </cell>
          <cell r="O223" t="str">
            <v>Correo electrónico</v>
          </cell>
          <cell r="P223">
            <v>42656</v>
          </cell>
          <cell r="Q223">
            <v>42685</v>
          </cell>
          <cell r="S223" t="str">
            <v>Información pública</v>
          </cell>
          <cell r="T223" t="str">
            <v>Fiduciario</v>
          </cell>
          <cell r="V223" t="str">
            <v>La respuesta a su solicitud 6120000002416 se encuentra en el archivo adjunto</v>
          </cell>
          <cell r="W223">
            <v>35</v>
          </cell>
          <cell r="X223" t="str">
            <v>NO</v>
          </cell>
          <cell r="Y223" t="str">
            <v>Casillas Trejo Elizabeth</v>
          </cell>
          <cell r="Z223" t="str">
            <v>Concluido</v>
          </cell>
          <cell r="AA223">
            <v>42656</v>
          </cell>
          <cell r="AB223">
            <v>42670</v>
          </cell>
        </row>
        <row r="224">
          <cell r="B224">
            <v>6120000002516</v>
          </cell>
          <cell r="C224" t="str">
            <v>Cuales son los fondos que tienen?</v>
          </cell>
          <cell r="D224" t="str">
            <v>KARLA PANIAGUA GOMEZ</v>
          </cell>
          <cell r="E224" t="str">
            <v>TransaprenciaBM@outlook.com</v>
          </cell>
          <cell r="F224" t="str">
            <v>Fondo Mexicano del Petróleo</v>
          </cell>
          <cell r="H224" t="str">
            <v>AXACALOTE 10</v>
          </cell>
          <cell r="I224" t="str">
            <v>Axcallote</v>
          </cell>
          <cell r="J224" t="str">
            <v>XOCHIMILCO</v>
          </cell>
          <cell r="K224" t="str">
            <v>Distrito Federal</v>
          </cell>
          <cell r="L224">
            <v>16819</v>
          </cell>
          <cell r="M224" t="str">
            <v>México</v>
          </cell>
          <cell r="N224" t="str">
            <v>Correo electrónico: karlapaniagua93@gmail.com</v>
          </cell>
          <cell r="O224" t="str">
            <v>Correo electrónico</v>
          </cell>
          <cell r="P224">
            <v>42656</v>
          </cell>
          <cell r="Q224">
            <v>42685</v>
          </cell>
          <cell r="S224" t="str">
            <v>Información pública</v>
          </cell>
          <cell r="T224" t="str">
            <v>Fiduciario</v>
          </cell>
          <cell r="V224" t="str">
            <v>La respuesta a su solicitud 6120000002516 se encuentra en el archivo adjunto</v>
          </cell>
          <cell r="W224">
            <v>35</v>
          </cell>
          <cell r="X224" t="str">
            <v>NO</v>
          </cell>
          <cell r="Y224" t="str">
            <v>Casillas Trejo Elizabeth</v>
          </cell>
          <cell r="Z224" t="str">
            <v>Concluido</v>
          </cell>
          <cell r="AA224">
            <v>42656</v>
          </cell>
          <cell r="AB224">
            <v>42670</v>
          </cell>
        </row>
        <row r="225">
          <cell r="B225">
            <v>61100000276161</v>
          </cell>
          <cell r="C225" t="str">
            <v>SE SOLICITA EL ULTIMO PRECIO DE SUSTRATO POLIMERICO PARA IMPRESION DE BILLETES CONTRATADO POR BANCO DE MEXICO CON LA EMPRESA INNOVIA</v>
          </cell>
          <cell r="D225" t="str">
            <v>ALEJANDRO RICARDO WEBELMAN GONZALEZ</v>
          </cell>
          <cell r="E225" t="str">
            <v>TransparenciaBM@outlook.com</v>
          </cell>
          <cell r="F225" t="str">
            <v>Banco de México</v>
          </cell>
          <cell r="H225" t="str">
            <v>No proporcionado</v>
          </cell>
          <cell r="I225" t="str">
            <v>No proporcionado</v>
          </cell>
          <cell r="J225" t="str">
            <v>No proporcionado</v>
          </cell>
          <cell r="K225" t="str">
            <v>No proporcionado</v>
          </cell>
          <cell r="L225" t="str">
            <v>No proporcionado</v>
          </cell>
          <cell r="M225" t="str">
            <v>México</v>
          </cell>
          <cell r="N225" t="str">
            <v>Correo electrónico: awego@hotmail.com</v>
          </cell>
          <cell r="O225" t="str">
            <v>Correo electrónico</v>
          </cell>
          <cell r="P225">
            <v>42656</v>
          </cell>
          <cell r="Q225">
            <v>42685</v>
          </cell>
          <cell r="S225" t="str">
            <v>Información pública</v>
          </cell>
          <cell r="T225" t="str">
            <v>Billetes</v>
          </cell>
          <cell r="V225" t="str">
            <v>La respuesta a su solicitud 6110000027616 la encontrará en el correo al calce.</v>
          </cell>
          <cell r="W225">
            <v>35</v>
          </cell>
          <cell r="X225" t="str">
            <v>NO</v>
          </cell>
          <cell r="Y225" t="str">
            <v>Casillas Trejo Elizabeth</v>
          </cell>
          <cell r="Z225" t="str">
            <v>Concluido</v>
          </cell>
          <cell r="AA225">
            <v>42656</v>
          </cell>
          <cell r="AB225">
            <v>42669</v>
          </cell>
        </row>
        <row r="226">
          <cell r="B226" t="str">
            <v>CTC-BM-17547</v>
          </cell>
          <cell r="C226" t="str">
            <v>Sun Chemical is working to develop a stain for an intelligent banknote neutralisation system (IBNS) that will work on polymer banknotes. This is being done in collaboration with one of the main suppliers in this field and we have made some good progress. Initially this is intended for the UK market but the use of IBNS is expected to grow and therefore we have been looking at other regions using the Guardian and Safeguard products. Interesting we have found that with the Peso the UV fluorescent lines under the portrait area are easily stained and we wondered if this was intentional or not? I have been in contact with the Bank of England and they suggested contacting you.</v>
          </cell>
          <cell r="D226" t="str">
            <v>Caspar Lee</v>
          </cell>
          <cell r="E226" t="str">
            <v>caspar.lee@sunchemical.com</v>
          </cell>
          <cell r="F226" t="str">
            <v>Banco de México</v>
          </cell>
          <cell r="M226" t="str">
            <v>Reino Unido</v>
          </cell>
          <cell r="O226" t="str">
            <v>Entrega por el Sistema de Solicitudes de Acceso a la Información</v>
          </cell>
          <cell r="P226">
            <v>42657</v>
          </cell>
          <cell r="Q226" t="str">
            <v>11/11/2016 2016-11-14</v>
          </cell>
          <cell r="S226" t="str">
            <v>Información pública</v>
          </cell>
          <cell r="T226" t="str">
            <v>Billetes</v>
          </cell>
          <cell r="V226" t="str">
            <v>Please find attached the answer to your enquiry CTC-BM-17547.</v>
          </cell>
          <cell r="W226">
            <v>120</v>
          </cell>
          <cell r="X226" t="str">
            <v>NO</v>
          </cell>
          <cell r="Y226" t="str">
            <v>Ríos Peraza Gladys Adriana</v>
          </cell>
          <cell r="Z226" t="str">
            <v>Concluido</v>
          </cell>
          <cell r="AA226">
            <v>42657</v>
          </cell>
          <cell r="AB226">
            <v>42669</v>
          </cell>
        </row>
        <row r="227">
          <cell r="B227" t="str">
            <v>CTC-BM-17548</v>
          </cell>
          <cell r="C227" t="str">
            <v>Hola que tal buenos días quisiera saber si me pueden cambiar un billete de 20 euros en su sucursal de Gante y 16 de sep. El billete esta completo y muy poco maltratado</v>
          </cell>
          <cell r="D227" t="str">
            <v>Rios Aviña Erick Daniel</v>
          </cell>
          <cell r="E227" t="str">
            <v>afro6666@hotmail.com</v>
          </cell>
          <cell r="F227" t="str">
            <v>Banco de México</v>
          </cell>
          <cell r="O227" t="str">
            <v>Entrega por el Sistema de Solicitudes de Acceso a la Información</v>
          </cell>
          <cell r="P227">
            <v>42657</v>
          </cell>
          <cell r="Q227" t="str">
            <v>11/11/2016 2016-11-14</v>
          </cell>
          <cell r="S227" t="str">
            <v>Información pública</v>
          </cell>
          <cell r="T227" t="str">
            <v>Billetes</v>
          </cell>
          <cell r="V227" t="str">
            <v>La respuesta a su consulta CTC-BM-17548 la encontrará en el archivo adjunto.</v>
          </cell>
          <cell r="W227">
            <v>20</v>
          </cell>
          <cell r="X227" t="str">
            <v>NO</v>
          </cell>
          <cell r="Y227" t="str">
            <v>Casillas Trejo Elizabeth</v>
          </cell>
          <cell r="Z227" t="str">
            <v>Concluido</v>
          </cell>
          <cell r="AA227">
            <v>42657</v>
          </cell>
          <cell r="AB227">
            <v>42662</v>
          </cell>
        </row>
        <row r="228">
          <cell r="B228">
            <v>6110000027716</v>
          </cell>
          <cell r="C228" t="str">
            <v xml:space="preserve">¿Cuanto gana Agustin Carstens director del Banco de México? ¿Cuánto percibe el director Agustín Carstens? ¿Agustín Carstens cuenta con prestaciones? Proporcionar ultimo recibo de pago del director Agustín Carstens. Proporcionar historia académica del director Agustín Carstens así como su grado de estudios. ¿Agustín Carstens cuenta con asesores? ¿Cuántos asesores tiene el director y cuanto ganan? </v>
          </cell>
          <cell r="D228" t="str">
            <v>ADRIANA FRIAS</v>
          </cell>
          <cell r="E228" t="str">
            <v>TransparenciaBM@outlook.com</v>
          </cell>
          <cell r="F228" t="str">
            <v>Banco de México</v>
          </cell>
          <cell r="H228" t="str">
            <v>CARRIZAL</v>
          </cell>
          <cell r="I228" t="str">
            <v>Copilco El Bajo</v>
          </cell>
          <cell r="J228" t="str">
            <v>COYOACAN</v>
          </cell>
          <cell r="K228" t="str">
            <v>Distrito Federal</v>
          </cell>
          <cell r="L228">
            <v>4340</v>
          </cell>
          <cell r="M228" t="str">
            <v>México</v>
          </cell>
          <cell r="N228" t="str">
            <v>Correo electrónico: adrianafrias16@gmail.com</v>
          </cell>
          <cell r="O228" t="str">
            <v>Correo electrónico</v>
          </cell>
          <cell r="P228">
            <v>42657</v>
          </cell>
          <cell r="Q228">
            <v>42688</v>
          </cell>
          <cell r="S228" t="str">
            <v>Información confidencial</v>
          </cell>
          <cell r="T228" t="str">
            <v>Sueldos y salarios</v>
          </cell>
          <cell r="V228" t="str">
            <v>La respuesta a su solicitud 6110000027716 la encontrará en el archivo adjunto.</v>
          </cell>
          <cell r="W228">
            <v>60</v>
          </cell>
          <cell r="X228" t="str">
            <v>NO</v>
          </cell>
          <cell r="Y228" t="str">
            <v>Casillas Trejo Elizabeth</v>
          </cell>
          <cell r="Z228" t="str">
            <v>Concluido</v>
          </cell>
          <cell r="AA228">
            <v>42657</v>
          </cell>
          <cell r="AB228">
            <v>42683</v>
          </cell>
        </row>
        <row r="229">
          <cell r="B229" t="str">
            <v>CTC-BM-17553</v>
          </cell>
          <cell r="C229" t="str">
            <v>Prueba</v>
          </cell>
          <cell r="D229" t="str">
            <v>Jovan Martínez Arenales</v>
          </cell>
          <cell r="E229" t="str">
            <v>jovan.ma@gmail.com</v>
          </cell>
          <cell r="F229" t="str">
            <v>Banco de México</v>
          </cell>
          <cell r="O229" t="str">
            <v>Entrega por el Sistema de Solicitudes de Acceso a la Información</v>
          </cell>
          <cell r="P229">
            <v>42657</v>
          </cell>
          <cell r="Q229" t="str">
            <v>11/11/2016 2016-11-14</v>
          </cell>
          <cell r="S229" t="str">
            <v>Información pública</v>
          </cell>
          <cell r="T229" t="str">
            <v>Acceso a la información</v>
          </cell>
          <cell r="V229" t="str">
            <v>La respuesta a su consulta CTC-BM-17553 la encontrará en el archivo adjunto.</v>
          </cell>
          <cell r="W229">
            <v>20</v>
          </cell>
          <cell r="X229" t="str">
            <v>NO</v>
          </cell>
          <cell r="Y229" t="str">
            <v>Casillas Trejo Elizabeth</v>
          </cell>
          <cell r="Z229" t="str">
            <v>Concluido</v>
          </cell>
          <cell r="AA229">
            <v>42657</v>
          </cell>
          <cell r="AB229">
            <v>42692</v>
          </cell>
        </row>
        <row r="230">
          <cell r="B230" t="str">
            <v>LT-BM-17554</v>
          </cell>
          <cell r="C230" t="str">
            <v>Esta solicitud se recibió vía correo electrónico, y se ingresará como solicitud manual en INFOMEX, con el folio de control interno que asigne el MAE (INFOMEX solicita un folio de control interno)
____________________________________________________
Titular de la Unidad de Transparencia del Banco de México
Claudia Álvarez Toca
Presente.
Lic. Manuel Horacio Zavala Rangel, mexicano, mayor de edad, por propio derecho, señalando la presente cuenta de correo electrónico para oír y recibir notificaciones, respuestas, acudo a esta unidad de Transparencia para solicitar lo siguiente:
Que por medio del presente solicito información relacionada con la cuenta y subcuenta de los Trabajadores de la Iniciativa privada, específicamente con los dineros que comprendían el sar, cesantía, edad avanzada, cuotas, vivienda, etc., que administraba en los años 92 al 97 el extinguido SAR,  en el entendido que muchos de estos recursos no se traspasaron a las nuevas administradoras de fondos para el retiro que se crearon en el año del 97, en este sentido, todos los recursos se encuentran a una cuenta concentradora en el Banco de México.
Respecto a lo precisado, solicito cuanto es el monto que haciende actualmente la cuenta concentradora que se creo con estos recursos de los Trabajadores.
Tengo entendido que de igual manera, se creo un Fideicomiso, solicito el nombre del mismo así como en que consiste el mismo.
Por ultimo cuanto el número de padrón de Trabajadores afectados, por la extinción del SAR, y si algún día harán entrega de los recursos de manera oficiosa o en su caso solicito los requisitos para pedir la devolución.
PROTESTO LO NECESARIO.
Manuel Horacio Zavala Rangel.</v>
          </cell>
          <cell r="D230" t="str">
            <v>Transparencia Banxico</v>
          </cell>
          <cell r="E230" t="str">
            <v>TransparenciaBM@outlook.com</v>
          </cell>
          <cell r="F230" t="str">
            <v>Banco de México</v>
          </cell>
          <cell r="M230" t="str">
            <v>México</v>
          </cell>
          <cell r="O230" t="str">
            <v>Entrega por el Sistema de Solicitudes de Acceso a la Información</v>
          </cell>
          <cell r="P230">
            <v>42660</v>
          </cell>
          <cell r="Q230" t="str">
            <v>14/11/2016 2016-11-15</v>
          </cell>
          <cell r="Z230" t="str">
            <v>Cancelado</v>
          </cell>
          <cell r="AA230">
            <v>42660</v>
          </cell>
          <cell r="AB230">
            <v>42660</v>
          </cell>
        </row>
        <row r="231">
          <cell r="B231">
            <v>6110000028016</v>
          </cell>
          <cell r="C231" t="str">
            <v>Titular de la Unidad de Transparencia del Banco de México 
Claudia Álvarez Toca 
Presente. 
Lic. Manuel Horacio Zavala Rangel, mexicano, mayor de edad, por propio derecho, señalando la presente cuenta de correo electrónico para oír y recibir notificaciones, respuestas, acudo a esta unidad de Transparencia para solicitar lo siguiente: 
Que por medio del presente solicito información relacionada con la cuenta y subcuenta de los Trabajadores de la Iniciativa privada, específicamente con los dineros que comprendían el sar, cesantía, edad avanzada, cuotas, vivienda, etc., que administraba en los años 92 al 97 el extinguido SAR, en el entendido que muchos de estos recursos no se traspasaron a las nuevas administradoras de fondos para el retiro que se crearon en el año del 97, en este sentido, todos los recursos se encuentran a una cuenta concentradora en el Banco de México. 
Respecto a lo precisado, solicito cuanto es el monto que haciende actualmente la cuenta concentradora que se creo con estos recursos de los Trabajadores. 
Tengo entendido que de igual manera, se creo un Fideicomiso, solicito el nombre del mismo así como en que consiste el mismo. 
Por ultimo cuanto el número de padrón de Trabajadores afectados, por la extinción del SAR, y si algún día harán entrega de los recursos de manera oficiosa o en su caso solicito los requisitos para pedir la devolución. 
PROTESTO LO NECESARIO. 
Manuel Horacio Zavala Rangel</v>
          </cell>
          <cell r="D231" t="str">
            <v>Manuel Horacio Zavala Rangel</v>
          </cell>
          <cell r="E231" t="str">
            <v>TransparenciaBM@outlook.com</v>
          </cell>
          <cell r="F231" t="str">
            <v>Banco de México</v>
          </cell>
          <cell r="H231" t="str">
            <v>Sin información</v>
          </cell>
          <cell r="I231" t="str">
            <v>Sin información</v>
          </cell>
          <cell r="J231" t="str">
            <v>Sin información</v>
          </cell>
          <cell r="K231" t="str">
            <v>Sin información</v>
          </cell>
          <cell r="L231">
            <v>0</v>
          </cell>
          <cell r="M231" t="str">
            <v>México</v>
          </cell>
          <cell r="N231" t="str">
            <v>Correo electrónico: ZR_Zavala@hotmail.com</v>
          </cell>
          <cell r="O231" t="str">
            <v>Correo electrónico</v>
          </cell>
          <cell r="P231">
            <v>42660</v>
          </cell>
          <cell r="Q231">
            <v>42689</v>
          </cell>
          <cell r="S231" t="str">
            <v>Información pública</v>
          </cell>
          <cell r="T231" t="str">
            <v>Control de legalidad</v>
          </cell>
          <cell r="V231" t="str">
            <v>La respuesta a su solicitud se encuentra en el archivo adjunto.</v>
          </cell>
          <cell r="W231">
            <v>40</v>
          </cell>
          <cell r="X231" t="str">
            <v>NO</v>
          </cell>
          <cell r="Y231" t="str">
            <v>Ríos Peraza Gladys Adriana</v>
          </cell>
          <cell r="Z231" t="str">
            <v>Concluido</v>
          </cell>
          <cell r="AA231">
            <v>42660</v>
          </cell>
          <cell r="AB231">
            <v>42675</v>
          </cell>
        </row>
        <row r="232">
          <cell r="B232" t="str">
            <v>LT-BM-17555</v>
          </cell>
          <cell r="C232" t="str">
            <v>Se solicita la información sobre los montos en pesos de los presupuestos asignados de los años 2012, 2013, 2014, 2015 y 2016 del Banco de México</v>
          </cell>
          <cell r="D232" t="str">
            <v>Ricardo Reyes Márquez</v>
          </cell>
          <cell r="E232" t="str">
            <v>reyes@article19.org</v>
          </cell>
          <cell r="F232" t="str">
            <v>Banco de México</v>
          </cell>
          <cell r="M232" t="str">
            <v>México</v>
          </cell>
          <cell r="N232" t="str">
            <v>Los montos en pesos sobre los ejercicios fiscales asignados al Banco de México de los años 2012 al 2016.</v>
          </cell>
          <cell r="O232" t="str">
            <v>Correo electrónico</v>
          </cell>
          <cell r="P232">
            <v>42660</v>
          </cell>
          <cell r="Q232" t="str">
            <v>14/11/2016 2016-11-15</v>
          </cell>
          <cell r="S232" t="str">
            <v>Información pública</v>
          </cell>
          <cell r="T232" t="str">
            <v>Presupuesto</v>
          </cell>
          <cell r="V232" t="str">
            <v>La respuesta a su solicitud se encuentra en el archivo adjunto.</v>
          </cell>
          <cell r="W232">
            <v>40</v>
          </cell>
          <cell r="X232" t="str">
            <v>NO</v>
          </cell>
          <cell r="Y232" t="str">
            <v>Ríos Peraza Gladys Adriana</v>
          </cell>
          <cell r="Z232" t="str">
            <v>Concluido</v>
          </cell>
          <cell r="AA232">
            <v>42660</v>
          </cell>
          <cell r="AB232">
            <v>42667</v>
          </cell>
        </row>
        <row r="233">
          <cell r="B233" t="str">
            <v>CTC-BM-17556</v>
          </cell>
          <cell r="C233" t="str">
            <v>quiero rastrear una transferencia que no llego a mi cuenta el numero de confirmacion es ow00000127674155</v>
          </cell>
          <cell r="D233" t="str">
            <v>ma esperanza camorlinga armas</v>
          </cell>
          <cell r="E233" t="str">
            <v>m.e.ca@hotmail.com</v>
          </cell>
          <cell r="F233" t="str">
            <v>Banco de México</v>
          </cell>
          <cell r="M233" t="str">
            <v>México</v>
          </cell>
          <cell r="O233" t="str">
            <v>Entrega por el Sistema de Solicitudes de Acceso a la Información</v>
          </cell>
          <cell r="P233">
            <v>42660</v>
          </cell>
          <cell r="Q233" t="str">
            <v>14/11/2016 2016-11-15</v>
          </cell>
          <cell r="S233" t="str">
            <v>Información pública</v>
          </cell>
          <cell r="T233" t="str">
            <v>Sistemas electrónicos de pago</v>
          </cell>
          <cell r="V233" t="str">
            <v>La respuesta a su consulta CTC-BM-17556 la encontrará en el archivo adjunto.</v>
          </cell>
          <cell r="W233">
            <v>35</v>
          </cell>
          <cell r="X233" t="str">
            <v>NO</v>
          </cell>
          <cell r="Y233" t="str">
            <v>Casillas Trejo Elizabeth</v>
          </cell>
          <cell r="Z233" t="str">
            <v>Concluido</v>
          </cell>
          <cell r="AA233">
            <v>42660</v>
          </cell>
          <cell r="AB233">
            <v>42661</v>
          </cell>
        </row>
        <row r="234">
          <cell r="B234">
            <v>6110000027816</v>
          </cell>
          <cell r="C234" t="str">
            <v>Se solicitan los montos en pesos, de los presupuestos asignados a los ejercicios fiscales de los años 2012, 2013, 2014, 2015 y 2016 del Banco de México.</v>
          </cell>
          <cell r="D234" t="str">
            <v>RICARDO REYES</v>
          </cell>
          <cell r="E234" t="str">
            <v>TransparenciaBM@outlook.com</v>
          </cell>
          <cell r="F234" t="str">
            <v>Banco de México</v>
          </cell>
          <cell r="H234" t="str">
            <v>JOSÉ VASCONCELOS</v>
          </cell>
          <cell r="I234" t="str">
            <v xml:space="preserve">  
Colonia: San Miguel Chapultepec I Sección </v>
          </cell>
          <cell r="J234" t="str">
            <v>MIGUEL HIDALGO</v>
          </cell>
          <cell r="K234" t="str">
            <v>Distrito Federal</v>
          </cell>
          <cell r="L234">
            <v>11850</v>
          </cell>
          <cell r="M234" t="str">
            <v>México</v>
          </cell>
          <cell r="N234" t="str">
            <v>Correo electrónico: reyes@article19.org
_____________________________________
Se requieren la información del Banco de México, referente a los montos asignados de su presupuesto anual de los años 2012, 2013, 2014, 2015 y 2016</v>
          </cell>
          <cell r="O234" t="str">
            <v>Correo electrónico</v>
          </cell>
          <cell r="P234">
            <v>42660</v>
          </cell>
          <cell r="Q234">
            <v>42689</v>
          </cell>
          <cell r="S234" t="str">
            <v>Información pública</v>
          </cell>
          <cell r="T234" t="str">
            <v>Presupuesto</v>
          </cell>
          <cell r="V234" t="str">
            <v>La respuesta a su solicitud 6110000027816 se encuentra en el archivo adjunto.</v>
          </cell>
          <cell r="W234">
            <v>120</v>
          </cell>
          <cell r="X234" t="str">
            <v>NO</v>
          </cell>
          <cell r="Y234" t="str">
            <v>Casillas Trejo Elizabeth</v>
          </cell>
          <cell r="Z234" t="str">
            <v>Concluido</v>
          </cell>
          <cell r="AA234">
            <v>42660</v>
          </cell>
          <cell r="AB234">
            <v>42668</v>
          </cell>
        </row>
        <row r="235">
          <cell r="B235">
            <v>6110000027916</v>
          </cell>
          <cell r="C235" t="str">
            <v xml:space="preserve">Se solicitan los montos en pesos de los presupuestos asignados de los años 2012, 2013, 2014, 2015 y 2016 del Banco de México
</v>
          </cell>
          <cell r="D235" t="str">
            <v>ARTÍCULO 19 / ANA CRISTINA RUELAS SERNA</v>
          </cell>
          <cell r="E235" t="str">
            <v>TransparenciaBM@outlook.com</v>
          </cell>
          <cell r="F235" t="str">
            <v>Banco de México</v>
          </cell>
          <cell r="H235" t="str">
            <v>JOSÉ VASCONCELOS</v>
          </cell>
          <cell r="I235" t="str">
            <v>San Miguel Chapultepec I Sección</v>
          </cell>
          <cell r="J235" t="str">
            <v>MIGUEL HIDALGO</v>
          </cell>
          <cell r="K235" t="str">
            <v>Distrito Federal</v>
          </cell>
          <cell r="L235">
            <v>11850</v>
          </cell>
          <cell r="M235" t="str">
            <v>México</v>
          </cell>
          <cell r="N235" t="str">
            <v>Correo electrónico:  reyes@article19.org 
______________________________________
Se requieren los montos asignados de los ejercicios fiscales de los años 2012 al 2016 del banco de México.</v>
          </cell>
          <cell r="O235" t="str">
            <v>Correo electrónico</v>
          </cell>
          <cell r="P235">
            <v>42660</v>
          </cell>
          <cell r="Q235">
            <v>42689</v>
          </cell>
          <cell r="S235" t="str">
            <v>Información pública</v>
          </cell>
          <cell r="T235" t="str">
            <v>Presupuesto</v>
          </cell>
          <cell r="V235" t="str">
            <v>La respuesta a su solicitud 6110000027916 se encuentra en el archivo adjunto.</v>
          </cell>
          <cell r="W235">
            <v>120</v>
          </cell>
          <cell r="X235" t="str">
            <v>NO</v>
          </cell>
          <cell r="Y235" t="str">
            <v>Casillas Trejo Elizabeth</v>
          </cell>
          <cell r="Z235" t="str">
            <v>Concluido</v>
          </cell>
          <cell r="AA235">
            <v>42660</v>
          </cell>
          <cell r="AB235">
            <v>42668</v>
          </cell>
        </row>
        <row r="236">
          <cell r="B236" t="str">
            <v>CTC-BM-17558</v>
          </cell>
          <cell r="C236" t="str">
            <v>Acudí a la sucursal No. 261 EJERCITO NACIONAL del BANCO NACIONAL DE MÉXICO, S.A. a solicitar cambio (canje de billetes y monedas) y no obstante que es una de las sucursales que el BANCO DE MÉXICO tiene como registradas para tal efecto como CENTRO DE CANJE, el personal quwe atiende, tanto cajeros (2 de ellos) como el apoderado (persona que está dentrás de los cajeros, así como la señorita Tovar, gerente de la sucursal.
Pedí cambio de $400.00 (cuatrocientos pesos 00/100 m.n.) desglozado de la siguiente manera:
 2 billetes de $100.00 
 2 billetes de $ 50.00 
 4 billetes de $ 20.00 
20 monedas de  $  1.00 
Sólo me aventó el cajero dos billetes de doscientos pesos.
Después de solicitarles, enérgicamente, cinco veces  mi petición y ante mi reclamo y queja con la gerenta de la sucursal ella ordenó que no me dieran nada de cambio y que llamaran a seguridad pública para desalojarme.
Por tal motivo, solicito atentamente, la gentileza de parte del BANCO DE MÉXICO, que por favor, tomen las medidas correctivas necesarias para que es maltrato haca mi persona no se repita en esa sucursal ni en ninguna otra y que puntualmente me proporcionen el servicio requerido, el cual, por lo que leo en su portal en internet (www.banxico.org.mx)  es obligatorio.
Quiero comentar también que no es la primera vez que se niegan a proporcionarme el cambio que requiero y que, siempre tomo en cuenta la posibilidad de que la sucursal no cuente con las diferentes denominación que cualquier ciudadano puede requerir, por lo que mis peticiones son por montos menores a tres mil pesos y menores a quinientas unidades monetarias.
Considero, de parte del personal de la sucursal BANAMEX no. 261 un insulto a la inteligencia de cualquier persona, el justificarse que, por no ser aún las diez de la mañana no tienen las monedas que una solicite.
Gracias, espero su respuésta y una solución al pr</v>
          </cell>
          <cell r="D236" t="str">
            <v>CESAR SOSA PEREZ</v>
          </cell>
          <cell r="E236" t="str">
            <v>servicio.csp@gmail.com</v>
          </cell>
          <cell r="F236" t="str">
            <v>Banco de México</v>
          </cell>
          <cell r="O236" t="str">
            <v>Entrega por el Sistema de Solicitudes de Acceso a la Información</v>
          </cell>
          <cell r="P236">
            <v>42660</v>
          </cell>
          <cell r="Q236" t="str">
            <v>14/11/2016 2016-11-15</v>
          </cell>
          <cell r="S236" t="str">
            <v>Información pública</v>
          </cell>
          <cell r="T236" t="str">
            <v>Billetes</v>
          </cell>
          <cell r="V236" t="str">
            <v>La respuesta a su solicitud CTC-BM-17558 se encuentra en el archivo adjunto.</v>
          </cell>
          <cell r="W236">
            <v>40</v>
          </cell>
          <cell r="X236" t="str">
            <v>NO</v>
          </cell>
          <cell r="Y236" t="str">
            <v>Ríos Peraza Gladys Adriana</v>
          </cell>
          <cell r="Z236" t="str">
            <v>Concluido</v>
          </cell>
          <cell r="AA236">
            <v>42660</v>
          </cell>
          <cell r="AB236">
            <v>42662</v>
          </cell>
        </row>
        <row r="237">
          <cell r="B237" t="str">
            <v>CTC-BM-17562</v>
          </cell>
          <cell r="C237" t="str">
            <v>Generacion de comprobante de pago de derechos a la dependencia COFEPRIS</v>
          </cell>
          <cell r="D237" t="str">
            <v>Sonia Ortiz Granados</v>
          </cell>
          <cell r="E237" t="str">
            <v>sonia.ortiz@teleflex.com</v>
          </cell>
          <cell r="F237" t="str">
            <v>Banco de México</v>
          </cell>
          <cell r="M237" t="str">
            <v>México</v>
          </cell>
          <cell r="O237" t="str">
            <v>Entrega por el Sistema de Solicitudes de Acceso a la Información</v>
          </cell>
          <cell r="P237">
            <v>42660</v>
          </cell>
          <cell r="Q237" t="str">
            <v>14/11/2016 2016-11-15</v>
          </cell>
          <cell r="S237" t="str">
            <v>Información pública</v>
          </cell>
          <cell r="T237" t="str">
            <v>Sistemas electrónicos de pago</v>
          </cell>
          <cell r="V237" t="str">
            <v>La respuesta a su consulta CTC-BM-17562 la encontrará en el archivo adjunto</v>
          </cell>
          <cell r="W237">
            <v>25</v>
          </cell>
          <cell r="X237" t="str">
            <v>NO</v>
          </cell>
          <cell r="Y237" t="str">
            <v>Casillas Trejo Elizabeth</v>
          </cell>
          <cell r="Z237" t="str">
            <v>Concluido</v>
          </cell>
          <cell r="AA237">
            <v>42660</v>
          </cell>
          <cell r="AB237">
            <v>42661</v>
          </cell>
        </row>
        <row r="238">
          <cell r="B238" t="str">
            <v>CTC-BM-17563</v>
          </cell>
          <cell r="C238" t="str">
            <v>Tengo algunas monedas de plata que quisiera cambiar, onza troy (balanza), Hidalgo 78 de 100 pesos entre otras</v>
          </cell>
          <cell r="D238" t="str">
            <v>felipe rodriguez</v>
          </cell>
          <cell r="E238" t="str">
            <v>feroga65@gmail.com</v>
          </cell>
          <cell r="F238" t="str">
            <v>Banco de México</v>
          </cell>
          <cell r="O238" t="str">
            <v>Entrega por el Sistema de Solicitudes de Acceso a la Información</v>
          </cell>
          <cell r="P238">
            <v>42660</v>
          </cell>
          <cell r="Q238" t="str">
            <v>14/11/2016 2016-11-15</v>
          </cell>
          <cell r="S238" t="str">
            <v>Información pública</v>
          </cell>
          <cell r="T238" t="str">
            <v>Monedas metálicas</v>
          </cell>
          <cell r="V238" t="str">
            <v>La respuesta a su solicitud CTC-BM-17563 se encuentra en el archivo adjunto.</v>
          </cell>
          <cell r="W238">
            <v>40</v>
          </cell>
          <cell r="X238" t="str">
            <v>NO</v>
          </cell>
          <cell r="Y238" t="str">
            <v>Ríos Peraza Gladys Adriana</v>
          </cell>
          <cell r="Z238" t="str">
            <v>Concluido</v>
          </cell>
          <cell r="AA238">
            <v>42660</v>
          </cell>
          <cell r="AB238">
            <v>42662</v>
          </cell>
        </row>
        <row r="239">
          <cell r="B239" t="str">
            <v>CTC-BM-17564</v>
          </cell>
          <cell r="C239" t="str">
            <v>Buenas tardes, solicito su apoyo con el status de la transferencia con numero de rastreo MBAN01001610140000149175</v>
          </cell>
          <cell r="D239" t="str">
            <v>Nahum Valenzuela Martinez</v>
          </cell>
          <cell r="E239" t="str">
            <v>n76_4@hotmail.com</v>
          </cell>
          <cell r="F239" t="str">
            <v>Banco de México</v>
          </cell>
          <cell r="M239" t="str">
            <v>México</v>
          </cell>
          <cell r="O239" t="str">
            <v>Entrega por el Sistema de Solicitudes de Acceso a la Información</v>
          </cell>
          <cell r="P239">
            <v>42660</v>
          </cell>
          <cell r="Q239" t="str">
            <v>14/11/2016 2016-11-15</v>
          </cell>
          <cell r="S239" t="str">
            <v>Información pública</v>
          </cell>
          <cell r="T239" t="str">
            <v>Sistemas electrónicos de pago</v>
          </cell>
          <cell r="V239" t="str">
            <v>La respuesta a su consulta CTC-BM-17564 la encontrará en el archivo adjunto</v>
          </cell>
          <cell r="W239">
            <v>20</v>
          </cell>
          <cell r="X239" t="str">
            <v>NO</v>
          </cell>
          <cell r="Y239" t="str">
            <v>Casillas Trejo Elizabeth</v>
          </cell>
          <cell r="Z239" t="str">
            <v>Concluido</v>
          </cell>
          <cell r="AA239">
            <v>42660</v>
          </cell>
          <cell r="AB239">
            <v>42661</v>
          </cell>
        </row>
        <row r="240">
          <cell r="B240">
            <v>6110000028116</v>
          </cell>
          <cell r="C240" t="str">
            <v>Organigrama del Banco de México</v>
          </cell>
          <cell r="D240" t="str">
            <v>REYNA YUMIKO GARCIA CRUZ</v>
          </cell>
          <cell r="E240" t="str">
            <v>TransparenciaBM@outlook.com</v>
          </cell>
          <cell r="F240" t="str">
            <v>Banco de México</v>
          </cell>
          <cell r="H240" t="str">
            <v>IXCATEOPAN</v>
          </cell>
          <cell r="I240" t="str">
            <v>San Felipe de Jesús</v>
          </cell>
          <cell r="J240" t="str">
            <v>GUSTAVO A. MADERO</v>
          </cell>
          <cell r="K240" t="str">
            <v>Distrito Federal</v>
          </cell>
          <cell r="L240">
            <v>7510</v>
          </cell>
          <cell r="M240" t="str">
            <v>México</v>
          </cell>
          <cell r="O240" t="str">
            <v>Correo electrónico</v>
          </cell>
          <cell r="P240">
            <v>42660</v>
          </cell>
          <cell r="Q240">
            <v>42689</v>
          </cell>
          <cell r="S240" t="str">
            <v>Información pública</v>
          </cell>
          <cell r="T240" t="str">
            <v>Organización</v>
          </cell>
          <cell r="V240" t="str">
            <v>La respuesta a su solicitud 6110000028116 la encontrará en el archivo adjunto.</v>
          </cell>
          <cell r="W240">
            <v>35</v>
          </cell>
          <cell r="X240" t="str">
            <v>NO</v>
          </cell>
          <cell r="Y240" t="str">
            <v>Casillas Trejo Elizabeth</v>
          </cell>
          <cell r="Z240" t="str">
            <v>Concluido</v>
          </cell>
          <cell r="AA240">
            <v>42660</v>
          </cell>
          <cell r="AB240">
            <v>42667</v>
          </cell>
        </row>
        <row r="241">
          <cell r="B241" t="str">
            <v>CTC-BM-17566</v>
          </cell>
          <cell r="C241" t="str">
            <v>Buen dia, donde puedo encontrar la inflacion para sueldos y salarios a Septiembre 2016?
tengo entendido que la inflacion general se usa para unas cosas pero hay una inflacion para sueldos y salarios, pudieran ayudarme a encontrar como se calcula y los datos que debe llevara para su calculo correctamente.
de antemano gracias
saludos omar de leon</v>
          </cell>
          <cell r="D241" t="str">
            <v>Hector Omar de Leon Gomez</v>
          </cell>
          <cell r="E241" t="str">
            <v>hector.deleon@vesuvius.com</v>
          </cell>
          <cell r="F241" t="str">
            <v>Banco de México</v>
          </cell>
          <cell r="M241" t="str">
            <v>México</v>
          </cell>
          <cell r="O241" t="str">
            <v>Entrega por el Sistema de Solicitudes de Acceso a la Información</v>
          </cell>
          <cell r="P241">
            <v>42660</v>
          </cell>
          <cell r="Q241" t="str">
            <v>14/11/2016 2016-11-15</v>
          </cell>
          <cell r="S241" t="str">
            <v>Información pública</v>
          </cell>
          <cell r="T241" t="str">
            <v>Empleo, remuneraciones y productividad</v>
          </cell>
          <cell r="V241" t="str">
            <v>La respuesta a su solicitud CTC-BM-17566 se encuentra en el archivo adjunto.</v>
          </cell>
          <cell r="W241">
            <v>40</v>
          </cell>
          <cell r="X241" t="str">
            <v>NO</v>
          </cell>
          <cell r="Y241" t="str">
            <v>Ríos Peraza Gladys Adriana</v>
          </cell>
          <cell r="Z241" t="str">
            <v>Concluido</v>
          </cell>
          <cell r="AA241">
            <v>42660</v>
          </cell>
          <cell r="AB241">
            <v>42669</v>
          </cell>
        </row>
        <row r="242">
          <cell r="B242" t="str">
            <v>CTC-BM-17567</v>
          </cell>
          <cell r="C242" t="str">
            <v>Dear,
we are currently trying to import Mexican 1 ounce silver Libertads (picture attached) into our country Estonia. We are trying to import those from an official distributor of yours in United States (DillonGage).
We need to provide some official information to our customs/tax office, so we can import this coins, so we need official reply from you, for two questions:
1. Is it correct that this coins are circulating and legal tender coins in Mexico, in agreement with article 2nd bis of the Monetary Law of the United Mexican States?
2. Article 2nd bis of the Monetary Law of the United Mexican States also states that:
(Bank of Mexico shall determine the daily quotation for these coins, on the basis of international prices for their fine metal content.)
My question is, where can we consult the daily quotation for these coins?
Since we need to provide this daily quotation upon importation to our customs/tax office, so we need to know daily this value, would you please let me know how can consult this daily value that is stated on the law?
Please let us know as soon as possible.
Thank you, Tiago.</v>
          </cell>
          <cell r="D242" t="str">
            <v>Tiago Lourenco</v>
          </cell>
          <cell r="E242" t="str">
            <v>admin@europeanmint.com</v>
          </cell>
          <cell r="F242" t="str">
            <v>Banco de México</v>
          </cell>
          <cell r="O242" t="str">
            <v>Entrega por el Sistema de Solicitudes de Acceso a la Información</v>
          </cell>
          <cell r="P242">
            <v>42660</v>
          </cell>
          <cell r="Q242" t="str">
            <v>14/11/2016 2016-11-15</v>
          </cell>
          <cell r="S242" t="str">
            <v>Información pública</v>
          </cell>
          <cell r="T242" t="str">
            <v>Control de legalidad</v>
          </cell>
          <cell r="V242" t="str">
            <v>You will find the answer to you enquiry CTC-BM-17567 attached.</v>
          </cell>
          <cell r="W242">
            <v>40</v>
          </cell>
          <cell r="X242" t="str">
            <v>NO</v>
          </cell>
          <cell r="Y242" t="str">
            <v>Casillas Trejo Elizabeth</v>
          </cell>
          <cell r="Z242" t="str">
            <v>Concluido</v>
          </cell>
          <cell r="AA242">
            <v>42660</v>
          </cell>
          <cell r="AB242">
            <v>42673</v>
          </cell>
        </row>
        <row r="243">
          <cell r="B243" t="str">
            <v>CTC-BM-17570</v>
          </cell>
          <cell r="C243" t="str">
            <v>Buen dia, desde noviembre del 2015, Bancomer no me a podido dar solucion al problema de poder asociar mi numero celular a mi cuenta por lo que no puedo realizar transferencias a otros bancos despues de las 17:00 horas y solo me da largas espero puedan apoyarme istedes a solucionar este problema</v>
          </cell>
          <cell r="D243" t="str">
            <v>Gustavo Orozco Salgado</v>
          </cell>
          <cell r="E243" t="str">
            <v>gus_os@yahoo.com.mx</v>
          </cell>
          <cell r="F243" t="str">
            <v>Banco de México</v>
          </cell>
          <cell r="O243" t="str">
            <v>Entrega por el Sistema de Solicitudes de Acceso a la Información</v>
          </cell>
          <cell r="P243">
            <v>42661</v>
          </cell>
          <cell r="Q243">
            <v>42690</v>
          </cell>
          <cell r="S243" t="str">
            <v>Información pública</v>
          </cell>
          <cell r="T243" t="str">
            <v>Sistemas electrónicos de pago</v>
          </cell>
          <cell r="V243" t="str">
            <v>La respuesta a su solicitud CTC-BM-17570 se encuentra en el archivo adjunto.</v>
          </cell>
          <cell r="W243">
            <v>180</v>
          </cell>
          <cell r="X243" t="str">
            <v>NO</v>
          </cell>
          <cell r="Y243" t="str">
            <v>Ríos Peraza Gladys Adriana</v>
          </cell>
          <cell r="Z243" t="str">
            <v>Concluido</v>
          </cell>
          <cell r="AA243">
            <v>42661</v>
          </cell>
          <cell r="AB243">
            <v>42675</v>
          </cell>
        </row>
        <row r="244">
          <cell r="B244">
            <v>6110000028216</v>
          </cell>
          <cell r="C244" t="str">
            <v>Que hacen con el dinero que ganan con los intereses?</v>
          </cell>
          <cell r="D244" t="str">
            <v>OSWAR JARED VERDUGO BARRERAS</v>
          </cell>
          <cell r="E244" t="str">
            <v>TransparenciaBM@outlook.com</v>
          </cell>
          <cell r="F244" t="str">
            <v>Banco de México</v>
          </cell>
          <cell r="H244" t="str">
            <v>EMILIANO ZAPATA</v>
          </cell>
          <cell r="I244" t="str">
            <v>Los Mangos</v>
          </cell>
          <cell r="J244" t="str">
            <v>NAVOLATO</v>
          </cell>
          <cell r="K244" t="str">
            <v>Sinaloa</v>
          </cell>
          <cell r="L244">
            <v>80327</v>
          </cell>
          <cell r="M244" t="str">
            <v>México</v>
          </cell>
          <cell r="N244" t="str">
            <v xml:space="preserve">Ennn los bancos de sinaloa
_____________________
Correo electrónico: jred_13@live.com.mx
</v>
          </cell>
          <cell r="O244" t="str">
            <v>Correo electrónico</v>
          </cell>
          <cell r="P244">
            <v>42661</v>
          </cell>
          <cell r="Q244">
            <v>42690</v>
          </cell>
          <cell r="S244" t="str">
            <v>Información pública</v>
          </cell>
          <cell r="T244" t="str">
            <v>Presupuesto</v>
          </cell>
          <cell r="V244" t="str">
            <v>La respuesta a su solicitud 6110000028216 la encontrará en el archivo adjunto.</v>
          </cell>
          <cell r="W244">
            <v>120</v>
          </cell>
          <cell r="X244" t="str">
            <v>NO</v>
          </cell>
          <cell r="Y244" t="str">
            <v>Casillas Trejo Elizabeth</v>
          </cell>
          <cell r="Z244" t="str">
            <v>Concluido</v>
          </cell>
          <cell r="AA244">
            <v>42661</v>
          </cell>
          <cell r="AB244">
            <v>42671</v>
          </cell>
        </row>
        <row r="245">
          <cell r="B245" t="str">
            <v>CTC-BM-17571</v>
          </cell>
          <cell r="C245" t="str">
            <v>Buen día, 
Por este medio solicito la información sobre los instrumentos de deuda a nivel estatal, de PEMEX y CFE, así como de las empresas financieras no bancarias,  con fecha de vencimiento y emisión.</v>
          </cell>
          <cell r="D245" t="str">
            <v>Laura Ivonne López Valdez</v>
          </cell>
          <cell r="E245" t="str">
            <v>llopezv07@gmail.com</v>
          </cell>
          <cell r="F245" t="str">
            <v>Banco de México</v>
          </cell>
          <cell r="O245" t="str">
            <v>Entrega por el Sistema de Solicitudes de Acceso a la Información</v>
          </cell>
          <cell r="P245">
            <v>42661</v>
          </cell>
          <cell r="Q245">
            <v>42690</v>
          </cell>
          <cell r="S245" t="str">
            <v>Información pública</v>
          </cell>
          <cell r="T245" t="str">
            <v>Tenencia y posición en títulos de deuda</v>
          </cell>
          <cell r="V245" t="str">
            <v>La respuesta a su consulta CTC-BM-17571 la encontrará en el archivo adjunto.</v>
          </cell>
          <cell r="W245">
            <v>90</v>
          </cell>
          <cell r="X245" t="str">
            <v>NO</v>
          </cell>
          <cell r="Y245" t="str">
            <v>Casillas Trejo Elizabeth</v>
          </cell>
          <cell r="Z245" t="str">
            <v>Concluido</v>
          </cell>
          <cell r="AA245">
            <v>42661</v>
          </cell>
          <cell r="AB245">
            <v>42675</v>
          </cell>
        </row>
        <row r="246">
          <cell r="B246">
            <v>6110000028316</v>
          </cell>
          <cell r="C246" t="str">
            <v>México D.F. a 18 de octubre de 2016 UNIDAD DE TRANSPARENCIA DE BANCO DE MEXICO Referencia: Solicitud de información Por medio de la presente solicito a usted de la manera más atenta, información en análisis comparativo de ofertas económicas de los participantes: en las solicitudes de cotización, concursos e investigaciones de mercado, de los proyectos que se enlistan a continuación: # de licitación -- Título de la licitación Cotización No. BM-SATI-16-0294-1 -- Instalación y puesta en marcha de equipos de CCTV y grabación. Cotización No. BM-SATI-148-15-1 -- Adquisición, instalación y puesta en marcha de equipos de seguridad y electrónica. Cotización No. BM-SATI-15-0633-2 -- Servicios, puesta en marcha y desinstalación de equipos de CCTV y grabación digital. Investigación de mercado No. BM-SATI-149-14-1 -- Adquisición, instalación y puesta en marcha de equipo de seguridad electrónica. Investigación de mercado No. BM-SATI-231-14-1 -- Adquisición del equipo marca Pivot3, así como la contratación del servicio de instalación y puesta en marcha de equipo de almacenamiento de video. Investigación de mercado No. BM-SATI-253-13-1 -- Servicio de instalación y puesta en marcha de equipo de CCTV y grabación digital. Investigación de mercado No. BM-SAFB-227-12-1 -- Servicio para reubicar los equipos del sistemas de CCTV y grabación digital a dos nuevos racks y la instalación de quipo para ampliar el almacenamiento de grabación. Cotización No. CB-ADMA09-112 -- Compraventa y prestación de servicios Investigación de mercado No. CB-ADMA-07-70 -- Adquisición para el grabador digital empresarial y matricial corporativo e instalación Invitación nacional No. 800-06-139 -- Adquisición de CCTV Proporciono los datos de contacto para recibir la información solicitada o cualquier notificación relacionada con mi solicitud. Tel.: xxxxx E-mail: xxxxx Agradezco anticipadamente la atención que se sirvan prestar a la presente. Atentamente Ing. Octavio Arturo Villa Ramírez</v>
          </cell>
          <cell r="D246" t="str">
            <v>Octavio Arturo Villa Ramírez</v>
          </cell>
          <cell r="E246" t="str">
            <v>TransparenciaBM@outlook.com</v>
          </cell>
          <cell r="F246" t="str">
            <v>Banco de México</v>
          </cell>
          <cell r="H246" t="str">
            <v>Sin información</v>
          </cell>
          <cell r="I246" t="str">
            <v>Sin información</v>
          </cell>
          <cell r="J246" t="str">
            <v>Sin información</v>
          </cell>
          <cell r="K246" t="str">
            <v>Sin información</v>
          </cell>
          <cell r="L246">
            <v>0</v>
          </cell>
          <cell r="M246" t="str">
            <v>México</v>
          </cell>
          <cell r="N246" t="str">
            <v>Correo electrónico: ovilla@panaseg.com.mx</v>
          </cell>
          <cell r="O246" t="str">
            <v>Correo electrónico</v>
          </cell>
          <cell r="P246">
            <v>42661</v>
          </cell>
          <cell r="Q246">
            <v>42690</v>
          </cell>
          <cell r="S246" t="str">
            <v>Información pública</v>
          </cell>
          <cell r="T246" t="str">
            <v>Adquisiciones</v>
          </cell>
          <cell r="V246" t="str">
            <v>Se anexa respuesta</v>
          </cell>
          <cell r="W246">
            <v>60</v>
          </cell>
          <cell r="X246" t="str">
            <v>NO</v>
          </cell>
          <cell r="Y246" t="str">
            <v>Muñoz Nando Rubén</v>
          </cell>
          <cell r="Z246" t="str">
            <v>Concluido</v>
          </cell>
          <cell r="AA246">
            <v>42661</v>
          </cell>
          <cell r="AB246">
            <v>42691</v>
          </cell>
        </row>
        <row r="247">
          <cell r="B247" t="str">
            <v>CTC-BM-17574</v>
          </cell>
          <cell r="C247" t="str">
            <v>buen dia 
necesito saber en cuanto tiempo desbloquean una cuenta, ya que hice un SPEI de scotiabank a bbv bancomer y no se puede retirar el dinero ya que me comentan que esta bloqueada la cuenta por banxico</v>
          </cell>
          <cell r="D247" t="str">
            <v>MARSEL GONZALEZ</v>
          </cell>
          <cell r="E247" t="str">
            <v>mrios@oimexico.com</v>
          </cell>
          <cell r="F247" t="str">
            <v>Banco de México</v>
          </cell>
          <cell r="O247" t="str">
            <v>Entrega por el Sistema de Solicitudes de Acceso a la Información</v>
          </cell>
          <cell r="P247">
            <v>42661</v>
          </cell>
          <cell r="Q247">
            <v>42690</v>
          </cell>
          <cell r="S247" t="str">
            <v>Información pública</v>
          </cell>
          <cell r="T247" t="str">
            <v>Control de legalidad</v>
          </cell>
          <cell r="V247" t="str">
            <v>La respuesta a su solicitud CTC-BM-17574 se encuentra en el archivo adjunto.</v>
          </cell>
          <cell r="W247">
            <v>90</v>
          </cell>
          <cell r="X247" t="str">
            <v>NO</v>
          </cell>
          <cell r="Y247" t="str">
            <v>Ríos Peraza Gladys Adriana</v>
          </cell>
          <cell r="Z247" t="str">
            <v>Concluido</v>
          </cell>
          <cell r="AA247">
            <v>42661</v>
          </cell>
          <cell r="AB247">
            <v>42677</v>
          </cell>
        </row>
        <row r="248">
          <cell r="B248">
            <v>6110000028416</v>
          </cell>
          <cell r="C248" t="str">
            <v xml:space="preserve">Saber si tienen celebrado un contrato de licencia con las  empresas: LICENCIAS Y SERVICIOS AUDIOVISUALES FILME MANAGEMENT DE IBEROAMERICA, SA. DE CV. MPLC-MEXICO, S.A.P.I. DE CV. que tengan por objeto el reproducir contenidos audiovisuales que se reproduzcan en cualquier soporte (ejemplo: películas, documentales, series de televisión) dentro de sus instalaciones.  En caso de existir dichos contrato, deseo un ejemplar de cada uno. </v>
          </cell>
          <cell r="D248" t="str">
            <v>NADIA ROMERO</v>
          </cell>
          <cell r="E248" t="str">
            <v>TransparenciaB@outlook.com</v>
          </cell>
          <cell r="F248" t="str">
            <v>Banco de México</v>
          </cell>
          <cell r="H248" t="str">
            <v>CARRETERA AL AJUSCO</v>
          </cell>
          <cell r="I248" t="str">
            <v>Héroes de Padierna</v>
          </cell>
          <cell r="J248" t="str">
            <v>TLALPAN</v>
          </cell>
          <cell r="K248" t="str">
            <v>Distrito Federal</v>
          </cell>
          <cell r="L248">
            <v>14200</v>
          </cell>
          <cell r="M248" t="str">
            <v>México</v>
          </cell>
          <cell r="O248" t="str">
            <v>Correo electrónico</v>
          </cell>
          <cell r="P248">
            <v>42661</v>
          </cell>
          <cell r="Q248">
            <v>42690</v>
          </cell>
          <cell r="S248" t="str">
            <v>Información pública</v>
          </cell>
          <cell r="T248" t="str">
            <v>Adquisiciones</v>
          </cell>
          <cell r="V248" t="str">
            <v>La respuesta a su solicitud 6110000028416 se encuentra en el archivo adjunto.</v>
          </cell>
          <cell r="W248">
            <v>35</v>
          </cell>
          <cell r="X248" t="str">
            <v>NO</v>
          </cell>
          <cell r="Y248" t="str">
            <v>Casillas Trejo Elizabeth</v>
          </cell>
          <cell r="Z248" t="str">
            <v>Concluido</v>
          </cell>
          <cell r="AA248">
            <v>42661</v>
          </cell>
          <cell r="AB248">
            <v>42671</v>
          </cell>
        </row>
        <row r="249">
          <cell r="B249" t="str">
            <v>CTC-BM-17610</v>
          </cell>
          <cell r="C249" t="str">
            <v>Dear Sir or Madam,
I am writing from the Central Bank of Brazil. I am doing a research on open market operations in many countries of the world. Would you please answer the following six questions?
1) Does your country adopt the inflation target framework? (YES/NO)
Regarding open market operations, does the monethary authority in your country...
2) buy GOVERNMENT SECURITIES? (YES/NO)
3) buy OTHER SECURITIES (such as private securities)? (YES/NO)
4) operates in the primary market (i.e., buys directly from the issuer of the security)? (YES/NO)
5) operates in the secundary market? (YES/NO)
6) performs more repurchase agreement or permanent operations (outright purchases or sales)? (MORE REPO/ MORE DEFINITIVE)
I would be happy if you could send me an official link with further information and details about the open market operations in your country.
I may share the results of my comparative research with you, if you like. My research is likely to be complete in December and I may send the results to the email you inform. 
Best regards,
Luiza Rodrigues
luiza.rodrigues@bcb.gov.br
+55 61 3414-1291
Central Bank of Brazil</v>
          </cell>
          <cell r="D249" t="str">
            <v>Luiza Betina Petroll Rodrigues</v>
          </cell>
          <cell r="E249" t="str">
            <v>luiza.rodrigues@bcb.gov.br</v>
          </cell>
          <cell r="F249" t="str">
            <v>Banco de México</v>
          </cell>
          <cell r="M249" t="str">
            <v>Brasil</v>
          </cell>
          <cell r="O249" t="str">
            <v>Entrega por el Sistema de Solicitudes de Acceso a la Información</v>
          </cell>
          <cell r="P249">
            <v>42662</v>
          </cell>
          <cell r="Q249">
            <v>42691</v>
          </cell>
          <cell r="S249" t="str">
            <v>Información pública</v>
          </cell>
          <cell r="T249" t="str">
            <v>Balanza de pagos</v>
          </cell>
          <cell r="V249" t="str">
            <v>La respuesta a su consulta CTC-BM-17610 la encontrará en el archivo adjunto.</v>
          </cell>
          <cell r="W249">
            <v>45</v>
          </cell>
          <cell r="X249" t="str">
            <v>NO</v>
          </cell>
          <cell r="Y249" t="str">
            <v>Casillas Trejo Elizabeth</v>
          </cell>
          <cell r="Z249" t="str">
            <v>Concluido</v>
          </cell>
          <cell r="AA249">
            <v>42662</v>
          </cell>
          <cell r="AB249">
            <v>42675</v>
          </cell>
        </row>
        <row r="250">
          <cell r="B250" t="str">
            <v>CTC-BM-17611</v>
          </cell>
          <cell r="C250" t="str">
            <v>Me realizaron una transferencia electrónica desde el 30 de sept y no he recibido el dinero en mi cuenta, como hago para recuperarlo?</v>
          </cell>
          <cell r="D250" t="str">
            <v>Araceli Elizabeth</v>
          </cell>
          <cell r="E250" t="str">
            <v>ara_ely050107@hotmail.com</v>
          </cell>
          <cell r="F250" t="str">
            <v>Banco de México</v>
          </cell>
          <cell r="O250" t="str">
            <v>Entrega por el Sistema de Solicitudes de Acceso a la Información</v>
          </cell>
          <cell r="P250">
            <v>42662</v>
          </cell>
          <cell r="Q250">
            <v>42691</v>
          </cell>
          <cell r="S250" t="str">
            <v>Información pública</v>
          </cell>
          <cell r="T250" t="str">
            <v>Sistemas electrónicos de pago</v>
          </cell>
          <cell r="V250" t="str">
            <v>La respuesta a su consulta CTC-BM-17611 la encontrará en el archivo adjunto.</v>
          </cell>
          <cell r="W250">
            <v>35</v>
          </cell>
          <cell r="X250" t="str">
            <v>NO</v>
          </cell>
          <cell r="Y250" t="str">
            <v>Casillas Trejo Elizabeth</v>
          </cell>
          <cell r="Z250" t="str">
            <v>Concluido</v>
          </cell>
          <cell r="AA250">
            <v>42662</v>
          </cell>
          <cell r="AB250">
            <v>42669</v>
          </cell>
        </row>
        <row r="251">
          <cell r="B251" t="str">
            <v>CTC-BM-17612</v>
          </cell>
          <cell r="C251" t="str">
            <v>Buenas días, quisiera confirmar el promedio mensual del tipo de cambio MXN/USD, la columna que debo de considerar es la de Determinación? Porque el tipo de cambio respect a otras divisas no corresponde con el tipo de cambio de la sección de otras cotizaciones (mensual)? como se calcula este?</v>
          </cell>
          <cell r="D251" t="str">
            <v>cynthia angeles</v>
          </cell>
          <cell r="E251" t="str">
            <v>angeles.c@mx.mazda.com</v>
          </cell>
          <cell r="F251" t="str">
            <v>Banco de México</v>
          </cell>
          <cell r="M251" t="str">
            <v>México</v>
          </cell>
          <cell r="O251" t="str">
            <v>Entrega por el Sistema de Solicitudes de Acceso a la Información</v>
          </cell>
          <cell r="P251">
            <v>42662</v>
          </cell>
          <cell r="Q251">
            <v>42691</v>
          </cell>
          <cell r="S251" t="str">
            <v>Información pública</v>
          </cell>
          <cell r="T251" t="str">
            <v>Tipos de cambio</v>
          </cell>
          <cell r="V251" t="str">
            <v>La respuesta a su consulta CTC-BM-17612 la encontrará en el archivo adjunto.</v>
          </cell>
          <cell r="W251">
            <v>60</v>
          </cell>
          <cell r="X251" t="str">
            <v>NO</v>
          </cell>
          <cell r="Y251" t="str">
            <v>Casillas Trejo Elizabeth</v>
          </cell>
          <cell r="Z251" t="str">
            <v>Concluido</v>
          </cell>
          <cell r="AA251">
            <v>42662</v>
          </cell>
          <cell r="AB251">
            <v>42683</v>
          </cell>
        </row>
        <row r="252">
          <cell r="B252" t="str">
            <v>CTC-BM-17613</v>
          </cell>
          <cell r="C252" t="str">
            <v>Buenos días
Te comento que estamos desarrollando un Proyecto donde requerimos realizar cobros con cargo a tarjetas de débito y crédito de clientes, anteriormente tuve la oportunidad de hablar con alguno de tus compañeros quienes nos recomendaron utilizar un servicio como el de Conekta y Payworks (Banorte), para lo cual hemos estado revisando las propuestas de estos y algunos más  proveedores, sin embargo debido al modelo de negocio que se tiene no es conveniente. 
Debido a lo anterior te pido referencies con algún compañero o área que nos pueda ayudar a iniciar el proceso de certificación como Agregador, para poder realizar cargos a Tarjetas de Débito y Crédito.
Saludos cordiales</v>
          </cell>
          <cell r="D252" t="str">
            <v>Hector Manuel Gomez Silva</v>
          </cell>
          <cell r="E252" t="str">
            <v>hgomez@syseti.com</v>
          </cell>
          <cell r="F252" t="str">
            <v>Banco de México</v>
          </cell>
          <cell r="M252" t="str">
            <v>México</v>
          </cell>
          <cell r="O252" t="str">
            <v>Entrega por el Sistema de Solicitudes de Acceso a la Información</v>
          </cell>
          <cell r="P252">
            <v>42662</v>
          </cell>
          <cell r="Q252">
            <v>42691</v>
          </cell>
          <cell r="S252" t="str">
            <v>Información pública</v>
          </cell>
          <cell r="T252" t="str">
            <v>Control de legalidad</v>
          </cell>
          <cell r="V252" t="str">
            <v>La respuesta a su solicitud CTC-BM-17613, se encuentra en el archivo adjunto.</v>
          </cell>
          <cell r="W252">
            <v>90</v>
          </cell>
          <cell r="X252" t="str">
            <v>NO</v>
          </cell>
          <cell r="Y252" t="str">
            <v>Ríos Peraza Gladys Adriana</v>
          </cell>
          <cell r="Z252" t="str">
            <v>Concluido</v>
          </cell>
          <cell r="AA252">
            <v>42662</v>
          </cell>
          <cell r="AB252">
            <v>42677</v>
          </cell>
        </row>
        <row r="253">
          <cell r="B253" t="str">
            <v>CTC-BM-17614</v>
          </cell>
          <cell r="C253" t="str">
            <v>Buen día. Quisiera saber si en México existe la tasa de Usura. Es decir, a partir de que monto de tasas de interés se considera Usura. Gracias por su atención, quedo en espera de su pronta respuesta.</v>
          </cell>
          <cell r="D253" t="str">
            <v>Jesus</v>
          </cell>
          <cell r="E253" t="str">
            <v>jesusgutierrezd91@gmail.com</v>
          </cell>
          <cell r="F253" t="str">
            <v>Banco de México</v>
          </cell>
          <cell r="O253" t="str">
            <v>Entrega por el Sistema de Solicitudes de Acceso a la Información</v>
          </cell>
          <cell r="P253">
            <v>42662</v>
          </cell>
          <cell r="Q253">
            <v>42691</v>
          </cell>
          <cell r="S253" t="str">
            <v>Información pública</v>
          </cell>
          <cell r="T253" t="str">
            <v>Control de legalidad</v>
          </cell>
          <cell r="V253" t="str">
            <v>La respuesta a su consulta CTC-BM-17614 la encontrará en el archivo adjunto.</v>
          </cell>
          <cell r="W253">
            <v>45</v>
          </cell>
          <cell r="X253" t="str">
            <v>NO</v>
          </cell>
          <cell r="Y253" t="str">
            <v>Casillas Trejo Elizabeth</v>
          </cell>
          <cell r="Z253" t="str">
            <v>Concluido</v>
          </cell>
          <cell r="AA253">
            <v>42662</v>
          </cell>
          <cell r="AB253">
            <v>42677</v>
          </cell>
        </row>
        <row r="254">
          <cell r="B254" t="str">
            <v>CTC-BM-17615</v>
          </cell>
          <cell r="C254" t="str">
            <v>A quien corresponda, buenas tardes, 
Voy a ir a Bogotá, y quisiera saber que conviene llevar si pesos mexicanos o dólares ¿qué conviene más en el cambio de divisas?
Saludos y gracias.</v>
          </cell>
          <cell r="D254" t="str">
            <v>Luis Adelantado</v>
          </cell>
          <cell r="E254" t="str">
            <v>contacto@luisadelantado.com</v>
          </cell>
          <cell r="F254" t="str">
            <v>Banco de México</v>
          </cell>
          <cell r="O254" t="str">
            <v>Entrega por el Sistema de Solicitudes de Acceso a la Información</v>
          </cell>
          <cell r="P254">
            <v>42662</v>
          </cell>
          <cell r="Q254">
            <v>42691</v>
          </cell>
          <cell r="S254" t="str">
            <v>Información pública</v>
          </cell>
          <cell r="T254" t="str">
            <v>Tipos de cambio</v>
          </cell>
          <cell r="V254" t="str">
            <v>La respuesta a su solicitud CTC-BM-17615 se encuentra en el archivo adjunto.</v>
          </cell>
          <cell r="W254">
            <v>90</v>
          </cell>
          <cell r="X254" t="str">
            <v>NO</v>
          </cell>
          <cell r="Y254" t="str">
            <v>Ríos Peraza Gladys Adriana</v>
          </cell>
          <cell r="Z254" t="str">
            <v>Concluido</v>
          </cell>
          <cell r="AA254">
            <v>42662</v>
          </cell>
          <cell r="AB254">
            <v>42669</v>
          </cell>
        </row>
        <row r="255">
          <cell r="B255" t="str">
            <v>CTC-BM-17618</v>
          </cell>
          <cell r="C255" t="str">
            <v>Buen dia, el motiv0 de mi correo es para preguntar sobre las series de Balanza de Pagos, Comercio exterior, Exportaciones e Importaciones por Productos.
Especificamente para las tablas por productos totales de Exportaciones e Importaciones, al hacer la suma de sus desgloses, en algunos casos sale una diferencia decimal de hasta 0.5, Podrian ayudarme a saber si un error en los datos o solo se debe a una diferencia por redondeo de decimales?
En ejemplo es por ejemplo Total 28 Productos químicos inorgánicos, q su suma de desglose tiene diferencias desde Dic 1999 hasta Mayo 2000.
Gracias de antemano.</v>
          </cell>
          <cell r="D255" t="str">
            <v>Rocio Miguel Samano</v>
          </cell>
          <cell r="E255" t="str">
            <v>romiguel@securities.com</v>
          </cell>
          <cell r="F255" t="str">
            <v>Banco de México</v>
          </cell>
          <cell r="M255" t="str">
            <v>Estados Unidos</v>
          </cell>
          <cell r="O255" t="str">
            <v>Entrega por el Sistema de Solicitudes de Acceso a la Información</v>
          </cell>
          <cell r="P255">
            <v>42662</v>
          </cell>
          <cell r="Q255">
            <v>42691</v>
          </cell>
          <cell r="S255" t="str">
            <v>Información pública</v>
          </cell>
          <cell r="T255" t="str">
            <v>Balanza de pagos</v>
          </cell>
          <cell r="V255" t="str">
            <v>La respuesta a su consulta CTC-BM-17618 la encontrará en el archivo adjunto.</v>
          </cell>
          <cell r="W255">
            <v>45</v>
          </cell>
          <cell r="X255" t="str">
            <v>NO</v>
          </cell>
          <cell r="Y255" t="str">
            <v>Casillas Trejo Elizabeth</v>
          </cell>
          <cell r="Z255" t="str">
            <v>Concluido</v>
          </cell>
          <cell r="AA255">
            <v>42662</v>
          </cell>
          <cell r="AB255">
            <v>42677</v>
          </cell>
        </row>
        <row r="256">
          <cell r="B256" t="str">
            <v>CTC-BM-17619</v>
          </cell>
          <cell r="C256" t="str">
            <v>Buen día, el motivo de mi mensaje es para preguntar dónde puedo encontrar los datos de Balanza de Pagos desde 1960, los datos que encuentro están hasta 1980. He encontrado unos datos desde 1960 pero no tienen la misma información que la tabla llamada Balanza de pagos (presentación anterior).
Sabe donde puedo encontrar los datos desde 1960 a 2016 para la tabla que se encuentra en: Balanza de pagos, Estructuras de Información, Balanza de pagos (presentación anterior)?
Agradezco de antemano su ayuda.</v>
          </cell>
          <cell r="D256" t="str">
            <v>Rocio Miguel Samano</v>
          </cell>
          <cell r="E256" t="str">
            <v>romiguel@securities.com</v>
          </cell>
          <cell r="F256" t="str">
            <v>Banco de México</v>
          </cell>
          <cell r="M256" t="str">
            <v>Estados Unidos</v>
          </cell>
          <cell r="O256" t="str">
            <v>Entrega por el Sistema de Solicitudes de Acceso a la Información</v>
          </cell>
          <cell r="P256">
            <v>42662</v>
          </cell>
          <cell r="Q256">
            <v>42691</v>
          </cell>
          <cell r="S256" t="str">
            <v>Información pública</v>
          </cell>
          <cell r="T256" t="str">
            <v>Balanza de pagos</v>
          </cell>
          <cell r="V256" t="str">
            <v>La respuesta a su solicitud CTC-BM-17619 se encuentra en el archivo adjunto.</v>
          </cell>
          <cell r="W256">
            <v>40</v>
          </cell>
          <cell r="X256" t="str">
            <v>NO</v>
          </cell>
          <cell r="Y256" t="str">
            <v>Ríos Peraza Gladys Adriana</v>
          </cell>
          <cell r="Z256" t="str">
            <v>Concluido</v>
          </cell>
          <cell r="AA256">
            <v>42662</v>
          </cell>
          <cell r="AB256">
            <v>42670</v>
          </cell>
        </row>
        <row r="257">
          <cell r="B257" t="str">
            <v>CTC-BM-17620</v>
          </cell>
          <cell r="C257" t="str">
            <v>de la manera mas atenta, les solicito la siguiente informacion:
necesito saber si la empresa SOLUCIONES FINANCIERAS UNIDOS POR MEXICO, esta dada de alta con ustedes o en aulgun lugar como condusef, pues pedi un credito pero me estan pidiendo 23 mil pesos para otorgarmelo y pues lo quieren que se los deposite en una cuenta personal y pues tengo el temor de que se trate de un fraude 
mil gracias saludos</v>
          </cell>
          <cell r="D257" t="str">
            <v>CARLOS RIGOBERTO GARCIA AGUILAR</v>
          </cell>
          <cell r="E257" t="str">
            <v>carlosaguilar45@hotmail.com</v>
          </cell>
          <cell r="F257" t="str">
            <v>Banco de México</v>
          </cell>
          <cell r="M257" t="str">
            <v>México</v>
          </cell>
          <cell r="O257" t="str">
            <v>Entrega por el Sistema de Solicitudes de Acceso a la Información</v>
          </cell>
          <cell r="P257">
            <v>42662</v>
          </cell>
          <cell r="Q257">
            <v>42691</v>
          </cell>
          <cell r="S257" t="str">
            <v>Información pública</v>
          </cell>
          <cell r="T257" t="str">
            <v>Control de legalidad</v>
          </cell>
          <cell r="V257" t="str">
            <v>La respuesta a su solicitud CTC-BM-17620 se encuentra en el archivo adjunto.</v>
          </cell>
          <cell r="W257">
            <v>40</v>
          </cell>
          <cell r="X257" t="str">
            <v>NO</v>
          </cell>
          <cell r="Y257" t="str">
            <v>Ríos Peraza Gladys Adriana</v>
          </cell>
          <cell r="Z257" t="str">
            <v>Concluido</v>
          </cell>
          <cell r="AA257">
            <v>42662</v>
          </cell>
          <cell r="AB257">
            <v>42674</v>
          </cell>
        </row>
        <row r="258">
          <cell r="B258">
            <v>6110000028516</v>
          </cell>
          <cell r="C258" t="str">
            <v>cuanto ganan los diputados</v>
          </cell>
          <cell r="D258" t="str">
            <v>FERNANDO MEDINA PALAZUELOS</v>
          </cell>
          <cell r="E258" t="str">
            <v>TransparenciaBM@outlook.com</v>
          </cell>
          <cell r="F258" t="str">
            <v>Banco de México</v>
          </cell>
          <cell r="H258" t="str">
            <v>QUINTA SUR</v>
          </cell>
          <cell r="I258" t="str">
            <v>Loma de Rodriguera</v>
          </cell>
          <cell r="J258" t="str">
            <v>CULIACAN</v>
          </cell>
          <cell r="K258" t="str">
            <v>Sinaloa</v>
          </cell>
          <cell r="L258">
            <v>80019</v>
          </cell>
          <cell r="M258" t="str">
            <v>México</v>
          </cell>
          <cell r="N258" t="str">
            <v>Correo electrónico: fernandochavo@hotmail.com</v>
          </cell>
          <cell r="O258" t="str">
            <v>Correo electrónico</v>
          </cell>
          <cell r="P258">
            <v>42662</v>
          </cell>
          <cell r="Q258">
            <v>42691</v>
          </cell>
          <cell r="S258" t="str">
            <v>Información no competencia del BM</v>
          </cell>
          <cell r="T258" t="str">
            <v>Acceso a la información</v>
          </cell>
          <cell r="V258" t="str">
            <v>La respuesta a su solicitud 6110000028516 se encuentra en el archivo adjunto.</v>
          </cell>
          <cell r="W258">
            <v>60</v>
          </cell>
          <cell r="X258" t="str">
            <v>NO</v>
          </cell>
          <cell r="Y258" t="str">
            <v>Casillas Trejo Elizabeth</v>
          </cell>
          <cell r="Z258" t="str">
            <v>Concluido</v>
          </cell>
          <cell r="AA258">
            <v>42662</v>
          </cell>
          <cell r="AB258">
            <v>42668</v>
          </cell>
        </row>
        <row r="259">
          <cell r="B259" t="str">
            <v>CTC-BM-17622</v>
          </cell>
          <cell r="C259" t="str">
            <v>Estimados,
Me gustaría saber donde puedo encontrar los resultados de las subastas de valores gubernamentales.
Cualquier información sería apreciada.
Saludos cordiales,
Rafael</v>
          </cell>
          <cell r="D259" t="str">
            <v>Rafael De Souza</v>
          </cell>
          <cell r="E259" t="str">
            <v>raffbrito@gmail.com</v>
          </cell>
          <cell r="F259" t="str">
            <v>Banco de México</v>
          </cell>
          <cell r="M259" t="str">
            <v>Estados Unidos</v>
          </cell>
          <cell r="O259" t="str">
            <v>Entrega por el Sistema de Solicitudes de Acceso a la Información</v>
          </cell>
          <cell r="P259">
            <v>42662</v>
          </cell>
          <cell r="Q259">
            <v>42691</v>
          </cell>
          <cell r="S259" t="str">
            <v>Información pública</v>
          </cell>
          <cell r="T259" t="str">
            <v>Tenencia y posición en títulos de deuda</v>
          </cell>
          <cell r="V259" t="str">
            <v>La respuesta a su solicitud CTC-BM-17622 se encuentra en el archivo adjunto</v>
          </cell>
          <cell r="W259">
            <v>40</v>
          </cell>
          <cell r="X259" t="str">
            <v>NO</v>
          </cell>
          <cell r="Y259" t="str">
            <v>Ríos Peraza Gladys Adriana</v>
          </cell>
          <cell r="Z259" t="str">
            <v>Concluido</v>
          </cell>
          <cell r="AA259">
            <v>42662</v>
          </cell>
          <cell r="AB259">
            <v>42670</v>
          </cell>
        </row>
        <row r="260">
          <cell r="B260" t="str">
            <v>LT-BM-17623</v>
          </cell>
          <cell r="C260" t="str">
            <v>Informe cual es la Tasa Cetes a 28 días que operaba en el periodo comprendido entre el 16 de enero de 2016 y el 15 de octubre de 2016</v>
          </cell>
          <cell r="D260" t="str">
            <v>LUIS DIAZ VILLALOBOS</v>
          </cell>
          <cell r="E260" t="str">
            <v>ldiaz@mbgw.mx</v>
          </cell>
          <cell r="F260" t="str">
            <v>Banco de México</v>
          </cell>
          <cell r="M260" t="str">
            <v>México</v>
          </cell>
          <cell r="O260" t="str">
            <v>Correo electrónico</v>
          </cell>
          <cell r="P260">
            <v>42662</v>
          </cell>
          <cell r="Q260">
            <v>42691</v>
          </cell>
          <cell r="S260" t="str">
            <v>Información pública</v>
          </cell>
          <cell r="T260" t="str">
            <v>Operaciones de compra-venta de valores</v>
          </cell>
          <cell r="V260" t="str">
            <v>La respuesta a su consulta LT-BM-17623 la encontrará en el archivo adjunto.</v>
          </cell>
          <cell r="W260">
            <v>45</v>
          </cell>
          <cell r="X260" t="str">
            <v>NO</v>
          </cell>
          <cell r="Y260" t="str">
            <v>Casillas Trejo Elizabeth</v>
          </cell>
          <cell r="Z260" t="str">
            <v>Concluido</v>
          </cell>
          <cell r="AA260">
            <v>42662</v>
          </cell>
          <cell r="AB260">
            <v>42669</v>
          </cell>
        </row>
        <row r="261">
          <cell r="B261" t="str">
            <v>CTC-BM-17624</v>
          </cell>
          <cell r="C261" t="str">
            <v>Solicito se me informe en donde quedó la transferencia interbancaria realizada el 30 de Sept., del año en curso por $10,000.00 del banco emisor BBVA a una tarjeta de crédito 4540690822479983 de BANAMEX, el cual dice ya está cancelada, por lo cual no se recibió la transferencia. BBVA dice ya la envió y BANAMEX dice no la recibió</v>
          </cell>
          <cell r="D261" t="str">
            <v>CONCEPCION ESPINOSA DE LOS MONTEROS</v>
          </cell>
          <cell r="E261" t="str">
            <v>conny49@yahoo.com.mx</v>
          </cell>
          <cell r="F261" t="str">
            <v>Banco de México</v>
          </cell>
          <cell r="O261" t="str">
            <v>Entrega por el Sistema de Solicitudes de Acceso a la Información</v>
          </cell>
          <cell r="P261">
            <v>42662</v>
          </cell>
          <cell r="Q261">
            <v>42691</v>
          </cell>
          <cell r="S261" t="str">
            <v>Información pública</v>
          </cell>
          <cell r="T261" t="str">
            <v>SPEI</v>
          </cell>
          <cell r="V261" t="str">
            <v>La respuesta a su solicitud CTC-BM-17624 se encuentra en el archivo adjunto.</v>
          </cell>
          <cell r="W261">
            <v>40</v>
          </cell>
          <cell r="X261" t="str">
            <v>NO</v>
          </cell>
          <cell r="Y261" t="str">
            <v>Ríos Peraza Gladys Adriana</v>
          </cell>
          <cell r="Z261" t="str">
            <v>Concluido</v>
          </cell>
          <cell r="AA261">
            <v>42662</v>
          </cell>
          <cell r="AB261">
            <v>42674</v>
          </cell>
        </row>
        <row r="262">
          <cell r="B262" t="str">
            <v>CTC-BM-17625</v>
          </cell>
          <cell r="C262" t="str">
            <v>En mi solicitud anterior CTC-BM-17624 con fecha 19 del mes en curso omití algunos datos. La transferencia interbancaria que realicé fue de BBVA de mi cuenta de débito 4555103000144157 a las 06.05.45 del día 30 de sept. del año en curso con referencia 0014786016, por la cantidad de $10,000.00 comprobante que tengo a la mano, hacia una cuenta de crédito de BANAMEX 4540690822479983 de la cual soy la titular  BBVA dice que fue enviada, BANAMEX dice que no fue recibida. Por su atención muchas gracias</v>
          </cell>
          <cell r="D262" t="str">
            <v>CONCEPCION ESPINOSA DE LOS MONTEROS</v>
          </cell>
          <cell r="E262" t="str">
            <v>conny49@yahoo.com.mx</v>
          </cell>
          <cell r="F262" t="str">
            <v>Banco de México</v>
          </cell>
          <cell r="O262" t="str">
            <v>Entrega por el Sistema de Solicitudes de Acceso a la Información</v>
          </cell>
          <cell r="P262">
            <v>42663</v>
          </cell>
          <cell r="Q262">
            <v>42692</v>
          </cell>
          <cell r="S262" t="str">
            <v>Información pública</v>
          </cell>
          <cell r="T262" t="str">
            <v>SPEI</v>
          </cell>
          <cell r="V262" t="str">
            <v>La respuesta a su solicitud CTC-BM-17625 se encuentra en el archivo adjunto.</v>
          </cell>
          <cell r="W262">
            <v>40</v>
          </cell>
          <cell r="X262" t="str">
            <v>NO</v>
          </cell>
          <cell r="Y262" t="str">
            <v>Ríos Peraza Gladys Adriana</v>
          </cell>
          <cell r="Z262" t="str">
            <v>Concluido</v>
          </cell>
          <cell r="AA262">
            <v>42663</v>
          </cell>
          <cell r="AB262">
            <v>42674</v>
          </cell>
        </row>
        <row r="263">
          <cell r="B263" t="str">
            <v>CTC-BM-17626</v>
          </cell>
          <cell r="C263" t="str">
            <v>Buenos día, 
Por medio del presente queria saber si ustedes me pueden apoyar con la información relacionada a la PRIMA DE RIESGO por sector?, esto porque estoy realizando un proyecto de la generación de una empresa de mudanzas y requiere dicha información para el calculo de la TMAR?</v>
          </cell>
          <cell r="D263" t="str">
            <v>BRIANDA HUERTA ALVAREZ</v>
          </cell>
          <cell r="E263" t="str">
            <v>brih.alvarez@gmail.com</v>
          </cell>
          <cell r="F263" t="str">
            <v>Banco de México</v>
          </cell>
          <cell r="O263" t="str">
            <v>Entrega por el Sistema de Solicitudes de Acceso a la Información</v>
          </cell>
          <cell r="P263">
            <v>42663</v>
          </cell>
          <cell r="Q263">
            <v>42692</v>
          </cell>
          <cell r="S263" t="str">
            <v>Información pública</v>
          </cell>
          <cell r="T263" t="str">
            <v>Tasas de interés</v>
          </cell>
          <cell r="V263" t="str">
            <v>La respuesta a su consulta CTC-BM-17626 la encontrará en el archivo adjunto.</v>
          </cell>
          <cell r="W263">
            <v>45</v>
          </cell>
          <cell r="X263" t="str">
            <v>NO</v>
          </cell>
          <cell r="Y263" t="str">
            <v>Casillas Trejo Elizabeth</v>
          </cell>
          <cell r="Z263" t="str">
            <v>Concluido</v>
          </cell>
          <cell r="AA263">
            <v>42663</v>
          </cell>
          <cell r="AB263">
            <v>42675</v>
          </cell>
        </row>
        <row r="264">
          <cell r="B264">
            <v>6110000028616</v>
          </cell>
          <cell r="C264" t="str">
            <v>¿Qué significa el poder liberatorio de los billetes o monedas metálicas?¿Cuál es el costo de fabricación de un billete? ¿Qué se toma en consideración para determinar el costo de billete?</v>
          </cell>
          <cell r="D264" t="str">
            <v>JOCELYN ALEJANDRA UBIAS ALANIS</v>
          </cell>
          <cell r="E264" t="str">
            <v>TransparenciaBM@outlook.com</v>
          </cell>
          <cell r="F264" t="str">
            <v>Banco de México</v>
          </cell>
          <cell r="H264" t="str">
            <v>VALLADOLID</v>
          </cell>
          <cell r="I264" t="str">
            <v>Independencia y Meteoro</v>
          </cell>
          <cell r="J264" t="str">
            <v>TOLUCA</v>
          </cell>
          <cell r="K264" t="str">
            <v>México</v>
          </cell>
          <cell r="L264">
            <v>50070</v>
          </cell>
          <cell r="M264" t="str">
            <v>México</v>
          </cell>
          <cell r="N264" t="str">
            <v>¿Qué significa el poder liberatorio de los billetes o monedas metálicas?¿Cuál es el costo de fabricación de un billete? ¿Qué se toma en consideración para determinar el costo de billete?
_____________________
Correo electrónico: alexubias27@gmail.com</v>
          </cell>
          <cell r="O264" t="str">
            <v>Correo electrónico</v>
          </cell>
          <cell r="P264">
            <v>42663</v>
          </cell>
          <cell r="Q264">
            <v>42692</v>
          </cell>
          <cell r="S264" t="str">
            <v>Información pública</v>
          </cell>
          <cell r="T264" t="str">
            <v>Billetes</v>
          </cell>
          <cell r="V264" t="str">
            <v>La respuesta a su solicitud se encuentra en el archivo adjunto.</v>
          </cell>
          <cell r="W264">
            <v>40</v>
          </cell>
          <cell r="X264" t="str">
            <v>NO</v>
          </cell>
          <cell r="Y264" t="str">
            <v>Ríos Peraza Gladys Adriana</v>
          </cell>
          <cell r="Z264" t="str">
            <v>Concluido</v>
          </cell>
          <cell r="AA264">
            <v>42663</v>
          </cell>
          <cell r="AB264">
            <v>42675</v>
          </cell>
        </row>
        <row r="265">
          <cell r="B265" t="str">
            <v>CTC-BM-17627</v>
          </cell>
          <cell r="C265" t="str">
            <v>Hello, I am looking for a list of the market makers in the Mexican government securities market.  I have an old list valid through 2014, but need to see what banks they are for 2015 and 2016.</v>
          </cell>
          <cell r="D265" t="str">
            <v>susan zegel</v>
          </cell>
          <cell r="E265" t="str">
            <v>susan.zegel@oliverwyman.com</v>
          </cell>
          <cell r="F265" t="str">
            <v>Banco de México</v>
          </cell>
          <cell r="O265" t="str">
            <v>Entrega por el Sistema de Solicitudes de Acceso a la Información</v>
          </cell>
          <cell r="P265">
            <v>42663</v>
          </cell>
          <cell r="Q265">
            <v>42692</v>
          </cell>
          <cell r="S265" t="str">
            <v>Información pública</v>
          </cell>
          <cell r="T265" t="str">
            <v>Tenencia y posición en títulos de deuda</v>
          </cell>
          <cell r="V265" t="str">
            <v>Please find attached the answer to your enquiry CTC-BM-17627.</v>
          </cell>
          <cell r="W265">
            <v>40</v>
          </cell>
          <cell r="X265" t="str">
            <v>NO</v>
          </cell>
          <cell r="Y265" t="str">
            <v>Ríos Peraza Gladys Adriana</v>
          </cell>
          <cell r="Z265" t="str">
            <v>Concluido</v>
          </cell>
          <cell r="AA265">
            <v>42663</v>
          </cell>
          <cell r="AB265">
            <v>42681</v>
          </cell>
        </row>
        <row r="266">
          <cell r="B266" t="str">
            <v>CTC-BM-17628</v>
          </cell>
          <cell r="C266" t="str">
            <v>Buenas tardes. Nos informaron sobre la posibilidad de un  billete falso en uno de nuestros comercios, segun informacion de nuestro banco SANTANDER se le debe dar seguimiento directamente con BANXICO. 
EMPRESA: ELECTRÓNICOS Y MAS SA DE CV
FOLIO: M7360147, FECHA DE EMISION 10 DE ENERO DE 2012
¿ Pueden por favor asesorarme al respecto? Muchas gracias</v>
          </cell>
          <cell r="D266" t="str">
            <v>María Elena Sánchez Rueda</v>
          </cell>
          <cell r="E266" t="str">
            <v>ingresos1.grupo.mas@gmail.com</v>
          </cell>
          <cell r="F266" t="str">
            <v>Banco de México</v>
          </cell>
          <cell r="M266" t="str">
            <v>México</v>
          </cell>
          <cell r="O266" t="str">
            <v>Entrega por el Sistema de Solicitudes de Acceso a la Información</v>
          </cell>
          <cell r="P266">
            <v>42663</v>
          </cell>
          <cell r="Q266">
            <v>42692</v>
          </cell>
          <cell r="S266" t="str">
            <v>Información pública</v>
          </cell>
          <cell r="T266" t="str">
            <v>Billetes</v>
          </cell>
          <cell r="V266" t="str">
            <v>La respuesta a su consulta CTC-BM-17628 se encuentra en el archivo adjunto.</v>
          </cell>
          <cell r="W266">
            <v>45</v>
          </cell>
          <cell r="X266" t="str">
            <v>NO</v>
          </cell>
          <cell r="Y266" t="str">
            <v>Casillas Trejo Elizabeth</v>
          </cell>
          <cell r="Z266" t="str">
            <v>Concluido</v>
          </cell>
          <cell r="AA266">
            <v>42663</v>
          </cell>
          <cell r="AB266">
            <v>42677</v>
          </cell>
        </row>
        <row r="267">
          <cell r="B267" t="str">
            <v>CTC-BM-17629</v>
          </cell>
          <cell r="C267" t="str">
            <v>Buen tarde pro medio de la presente me permito solicitar de la manera mas atenta se me pueda apoyar con el PIB nominal y INPC nominal ambos de 1980 a lo que va del 2016. sin mas por el momento y agradeciendo su atencion gracias.</v>
          </cell>
          <cell r="D267" t="str">
            <v>EDGAR EREIVA ZAGAL</v>
          </cell>
          <cell r="E267" t="str">
            <v>edgar.ereiva@uaem.mx</v>
          </cell>
          <cell r="F267" t="str">
            <v>Banco de México</v>
          </cell>
          <cell r="M267" t="str">
            <v>México</v>
          </cell>
          <cell r="O267" t="str">
            <v>Entrega por el Sistema de Solicitudes de Acceso a la Información</v>
          </cell>
          <cell r="P267">
            <v>42663</v>
          </cell>
          <cell r="Q267">
            <v>42692</v>
          </cell>
          <cell r="S267" t="str">
            <v>Información pública</v>
          </cell>
          <cell r="T267" t="str">
            <v>Actividad económica</v>
          </cell>
          <cell r="V267" t="str">
            <v>La respuesta a su solicitud se encuentra en el archivo adjunto</v>
          </cell>
          <cell r="W267">
            <v>40</v>
          </cell>
          <cell r="X267" t="str">
            <v>NO</v>
          </cell>
          <cell r="Y267" t="str">
            <v>Ríos Peraza Gladys Adriana</v>
          </cell>
          <cell r="Z267" t="str">
            <v>Concluido</v>
          </cell>
          <cell r="AA267">
            <v>42663</v>
          </cell>
          <cell r="AB267">
            <v>42678</v>
          </cell>
        </row>
        <row r="268">
          <cell r="B268">
            <v>6110000028716</v>
          </cell>
          <cell r="C268" t="str">
            <v>Flujos de IED al sector automotriz, durante el periodo de 1994-2015</v>
          </cell>
          <cell r="D268" t="str">
            <v>JHOVANY AMASTAL MOLINA</v>
          </cell>
          <cell r="E268" t="str">
            <v>TransparenciaBM@outlook.com</v>
          </cell>
          <cell r="F268" t="str">
            <v>Banco de México</v>
          </cell>
          <cell r="H268" t="str">
            <v>PENSADOR MEXICANO</v>
          </cell>
          <cell r="I268" t="str">
            <v>San Antonio Mihuacan</v>
          </cell>
          <cell r="J268" t="str">
            <v>CORONANGO</v>
          </cell>
          <cell r="K268" t="str">
            <v>Puebla</v>
          </cell>
          <cell r="L268">
            <v>72670</v>
          </cell>
          <cell r="M268" t="str">
            <v>México</v>
          </cell>
          <cell r="N268" t="str">
            <v xml:space="preserve">Correo electrónico: jhovanyam@outlook.com </v>
          </cell>
          <cell r="O268" t="str">
            <v>Correo electrónico</v>
          </cell>
          <cell r="P268">
            <v>42663</v>
          </cell>
          <cell r="Q268">
            <v>42692</v>
          </cell>
          <cell r="S268" t="str">
            <v>Información pública</v>
          </cell>
          <cell r="T268" t="str">
            <v>Indicadores de finanzas públicas</v>
          </cell>
          <cell r="V268" t="str">
            <v>La respuesta a su solicitud 6110000028716 se encuentra en el archivo adjunto.</v>
          </cell>
          <cell r="W268">
            <v>60</v>
          </cell>
          <cell r="X268" t="str">
            <v>NO</v>
          </cell>
          <cell r="Y268" t="str">
            <v>Casillas Trejo Elizabeth</v>
          </cell>
          <cell r="Z268" t="str">
            <v>Concluido</v>
          </cell>
          <cell r="AA268">
            <v>42663</v>
          </cell>
          <cell r="AB268">
            <v>42677</v>
          </cell>
        </row>
        <row r="269">
          <cell r="B269">
            <v>6110000028816</v>
          </cell>
          <cell r="C269" t="str">
            <v>Solicito su apoyo para que me puedan enviar e indicar, donde puedo consultar la siguiente información relativa al Régimen de Inversión y pasivos en Moneda Extranjera, ya que necesitamos como institución de Banca Múltiple el listado de:
INVERSIONES EN SOCIEDADES O FONDOS DE INVERSIÓN QUE EL BANCO DE MÉXICO AUTORIZÓ PARA SER CONSIDERADOS COMO ACTIVOS LÍQUIDOS, A PROPUESTA DE LAS INSTITUCIONES DE BANCA MÚLTIPLE.
Ya que tengo la versión del 2014, y quisiera ver si existe una reciente.
Adicionalmente ver si existe algún comunicado o documento donde se publique y lo podamos consultar, ya que lo he buscado en la página de Banco de México, pero no he tenido éxito.
Gracias</v>
          </cell>
          <cell r="D269" t="str">
            <v>BANCO COMPARTAMOS SA.</v>
          </cell>
          <cell r="E269" t="str">
            <v>TransparenciaBM@outlook.com</v>
          </cell>
          <cell r="F269" t="str">
            <v>Banco de México</v>
          </cell>
          <cell r="H269" t="str">
            <v>sin registro</v>
          </cell>
          <cell r="I269" t="str">
            <v>sin registro</v>
          </cell>
          <cell r="J269" t="str">
            <v>sin registro</v>
          </cell>
          <cell r="K269" t="str">
            <v>sin registro</v>
          </cell>
          <cell r="L269">
            <v>0</v>
          </cell>
          <cell r="M269" t="str">
            <v>México</v>
          </cell>
          <cell r="N269" t="str">
            <v>Correo electrónico: hgomez@compartamos.com</v>
          </cell>
          <cell r="O269" t="str">
            <v>Correo electrónico</v>
          </cell>
          <cell r="P269">
            <v>42663</v>
          </cell>
          <cell r="Q269">
            <v>42692</v>
          </cell>
          <cell r="S269" t="str">
            <v>Información pública</v>
          </cell>
          <cell r="T269" t="str">
            <v>Control de legalidad</v>
          </cell>
          <cell r="V269" t="str">
            <v>Anexo respuesta</v>
          </cell>
          <cell r="W269">
            <v>45</v>
          </cell>
          <cell r="X269" t="str">
            <v>NO</v>
          </cell>
          <cell r="Y269" t="str">
            <v>Muñoz Nando Rubén</v>
          </cell>
          <cell r="Z269" t="str">
            <v>Concluido</v>
          </cell>
          <cell r="AA269">
            <v>42663</v>
          </cell>
          <cell r="AB269">
            <v>42690</v>
          </cell>
        </row>
        <row r="270">
          <cell r="B270">
            <v>6110000028916</v>
          </cell>
          <cell r="C270" t="str">
            <v>Si no fue por medio de leasing, ¿alguna empresa obtuvo por adjudicación directa u otro procedimiento la venta y/o renta de automóviles para altos y medianos funcionarios? ¿En qué fecha? ¿En qué estado se emplacaron los automóviles?</v>
          </cell>
          <cell r="D270" t="str">
            <v>ALEJANDRA GUTIÉRREZ</v>
          </cell>
          <cell r="E270" t="str">
            <v>TransparenciaBM@outlook.com</v>
          </cell>
          <cell r="F270" t="str">
            <v>Banco de México</v>
          </cell>
          <cell r="H270" t="str">
            <v>CERRADA DE BATAN</v>
          </cell>
          <cell r="I270" t="str">
            <v>Lomas de San ángel Inn</v>
          </cell>
          <cell r="J270" t="str">
            <v>ALVARO OBREGON</v>
          </cell>
          <cell r="K270" t="str">
            <v>Distrito Federal</v>
          </cell>
          <cell r="L270">
            <v>1790</v>
          </cell>
          <cell r="M270" t="str">
            <v>México</v>
          </cell>
          <cell r="N270" t="str">
            <v xml:space="preserve">Envío respuesta a la solicitud de acceso a la información con número de folio 6110000022716.
_____________________
Correo electrónico: alegj93@outlook.com </v>
          </cell>
          <cell r="O270" t="str">
            <v>Correo electrónico</v>
          </cell>
          <cell r="P270">
            <v>42664</v>
          </cell>
          <cell r="Q270">
            <v>42696</v>
          </cell>
          <cell r="S270" t="str">
            <v>Información pública</v>
          </cell>
          <cell r="T270" t="str">
            <v>Adquisiciones</v>
          </cell>
          <cell r="V270" t="str">
            <v>La respuesta a su solicitud se encuentra en el archivo adjunto.</v>
          </cell>
          <cell r="W270">
            <v>40</v>
          </cell>
          <cell r="X270" t="str">
            <v>NO</v>
          </cell>
          <cell r="Y270" t="str">
            <v>Ríos Peraza Gladys Adriana</v>
          </cell>
          <cell r="Z270" t="str">
            <v>Concluido</v>
          </cell>
          <cell r="AA270">
            <v>42664</v>
          </cell>
          <cell r="AB270">
            <v>42682</v>
          </cell>
        </row>
        <row r="271">
          <cell r="B271" t="str">
            <v>LT-BM-17632</v>
          </cell>
          <cell r="C271" t="str">
            <v>Buen día requiero información referente a los cetes, bonos y udibonos encaminada a en cual me conviene más invertir si no cuento con mucho capital puesto que soy estudiante, y si ustedes cuenta con asesores de inversión.
De antemano gracias y quedo en espera de su respuesta.</v>
          </cell>
          <cell r="D271" t="str">
            <v>Cecilia</v>
          </cell>
          <cell r="E271" t="str">
            <v>cecy_pzepeda@hotmail.com</v>
          </cell>
          <cell r="F271" t="str">
            <v>Banco de México</v>
          </cell>
          <cell r="M271" t="str">
            <v>México</v>
          </cell>
          <cell r="N271" t="str">
            <v>Deseo invertir y quiero saber donde me conviene más así como los pasos para esa inversión.</v>
          </cell>
          <cell r="O271" t="str">
            <v>Correo electrónico</v>
          </cell>
          <cell r="P271">
            <v>42664</v>
          </cell>
          <cell r="Q271">
            <v>42696</v>
          </cell>
          <cell r="S271" t="str">
            <v>Información pública</v>
          </cell>
          <cell r="T271" t="str">
            <v>Deuda pública</v>
          </cell>
          <cell r="V271" t="str">
            <v>La respuesta a su solicitud LT-BM-17632 se encuentra en el archivo adjunto.</v>
          </cell>
          <cell r="W271">
            <v>40</v>
          </cell>
          <cell r="X271" t="str">
            <v>NO</v>
          </cell>
          <cell r="Y271" t="str">
            <v>Ríos Peraza Gladys Adriana</v>
          </cell>
          <cell r="Z271" t="str">
            <v>Concluido</v>
          </cell>
          <cell r="AA271">
            <v>42664</v>
          </cell>
          <cell r="AB271">
            <v>42671</v>
          </cell>
        </row>
        <row r="272">
          <cell r="B272" t="str">
            <v>CTC-BM-17636</v>
          </cell>
          <cell r="C272" t="str">
            <v>Pregunta, requiero proyectar la inflación subyacente anual para el año 2016, 2017, 2018, 2019 y 2020.
¿Cómo la puedo realizar?</v>
          </cell>
          <cell r="D272" t="str">
            <v>BEATRIZ PEÑA RICO</v>
          </cell>
          <cell r="E272" t="str">
            <v>beatriz.pr@outlook.com</v>
          </cell>
          <cell r="F272" t="str">
            <v>Banco de México</v>
          </cell>
          <cell r="M272" t="str">
            <v>México</v>
          </cell>
          <cell r="O272" t="str">
            <v>Entrega por el Sistema de Solicitudes de Acceso a la Información</v>
          </cell>
          <cell r="P272">
            <v>42664</v>
          </cell>
          <cell r="Q272">
            <v>42696</v>
          </cell>
          <cell r="S272" t="str">
            <v>Información pública</v>
          </cell>
          <cell r="T272" t="str">
            <v>Indices de precios</v>
          </cell>
          <cell r="V272" t="str">
            <v>Se anexa solicitud</v>
          </cell>
          <cell r="W272">
            <v>60</v>
          </cell>
          <cell r="X272" t="str">
            <v>NO</v>
          </cell>
          <cell r="Y272" t="str">
            <v>Muñoz Nando Rubén</v>
          </cell>
          <cell r="Z272" t="str">
            <v>Concluido</v>
          </cell>
          <cell r="AA272">
            <v>42664</v>
          </cell>
          <cell r="AB272">
            <v>42675</v>
          </cell>
        </row>
        <row r="273">
          <cell r="B273" t="str">
            <v>CTC-BM-17637</v>
          </cell>
          <cell r="C273" t="str">
            <v>El sector privado productivo tiene una gran actividad en los últimos años en México. Obvio ésto cambia el marco jurídico mexicano respecto de personas morales extranjeras, por lo que mi pregunta es la siguiente: ¿el Banco de México también cambia su política monetaria a expensas de esto? Y también quisiera preguntar: ¿el mercado de dinero en México atiende a exigencias de organismos internacionales y otros Estados, antes que a la demanda de la sociedad Mexicana? Espero su respuesta. Saludos.</v>
          </cell>
          <cell r="D273" t="str">
            <v>Alan Ricardo Valdez Murillo</v>
          </cell>
          <cell r="E273" t="str">
            <v>elacrucero@gmail.com</v>
          </cell>
          <cell r="F273" t="str">
            <v>Banco de México</v>
          </cell>
          <cell r="M273" t="str">
            <v>México</v>
          </cell>
          <cell r="O273" t="str">
            <v>Entrega por el Sistema de Solicitudes de Acceso a la Información</v>
          </cell>
          <cell r="P273">
            <v>42664</v>
          </cell>
          <cell r="Q273">
            <v>42696</v>
          </cell>
          <cell r="S273" t="str">
            <v>Información pública</v>
          </cell>
          <cell r="T273" t="str">
            <v>Objetivos de inflación</v>
          </cell>
          <cell r="V273" t="str">
            <v>La respuesta a su solicitud CTC-BM-17637 se encuentra en el archivo adjunto.</v>
          </cell>
          <cell r="W273">
            <v>50</v>
          </cell>
          <cell r="X273" t="str">
            <v>NO</v>
          </cell>
          <cell r="Y273" t="str">
            <v>Ríos Peraza Gladys Adriana</v>
          </cell>
          <cell r="Z273" t="str">
            <v>Concluido</v>
          </cell>
          <cell r="AA273">
            <v>42664</v>
          </cell>
          <cell r="AB273">
            <v>42681</v>
          </cell>
        </row>
        <row r="274">
          <cell r="B274" t="str">
            <v>LT-BM-17638</v>
          </cell>
          <cell r="C274" t="str">
            <v>I want statistics such as historical bond yields, foreign share of holdings in bond market, total outstanding value of bond market</v>
          </cell>
          <cell r="D274" t="str">
            <v>Shubham Poddar</v>
          </cell>
          <cell r="E274" t="str">
            <v>shubham.poddar@integreon.com</v>
          </cell>
          <cell r="F274" t="str">
            <v>Banco de México</v>
          </cell>
          <cell r="M274" t="str">
            <v>México</v>
          </cell>
          <cell r="O274" t="str">
            <v>Correo electrónico</v>
          </cell>
          <cell r="P274">
            <v>42667</v>
          </cell>
          <cell r="Q274">
            <v>42697</v>
          </cell>
          <cell r="Y274" t="str">
            <v>Casillas Trejo Elizabeth</v>
          </cell>
          <cell r="Z274" t="str">
            <v>Cancelado</v>
          </cell>
          <cell r="AA274">
            <v>42667</v>
          </cell>
          <cell r="AB274">
            <v>42692</v>
          </cell>
        </row>
        <row r="275">
          <cell r="B275" t="str">
            <v>CTC-BM-17639</v>
          </cell>
          <cell r="C275" t="str">
            <v>Buen día, tengo un problema con una transferencia interbancaria que hice de una tarjeta de debito Banamex a una de mis tarjetas de crédito Bancomer, la cual ya esta cancelada.
El problema es que Banamex no cuenta con la clave de rastreo para poder hacer la trazabilidad.
Qué me recomiendan para poder conocer dónde se encuentra mi dinero.
Transferencia realizada: 14 de Octubre a las 14:57
Número de autorización/instrucción: 219765
Importe: $20,000.00 MXN
Saludos!</v>
          </cell>
          <cell r="D275" t="str">
            <v>ALFONSO ORDAZ PALACIOS</v>
          </cell>
          <cell r="E275" t="str">
            <v>poncho.ordaz@hotmail.com</v>
          </cell>
          <cell r="F275" t="str">
            <v>Banco de México</v>
          </cell>
          <cell r="M275" t="str">
            <v>México</v>
          </cell>
          <cell r="O275" t="str">
            <v>Entrega por el Sistema de Solicitudes de Acceso a la Información</v>
          </cell>
          <cell r="P275">
            <v>42667</v>
          </cell>
          <cell r="Q275">
            <v>42697</v>
          </cell>
          <cell r="S275" t="str">
            <v>Información pública</v>
          </cell>
          <cell r="T275" t="str">
            <v>Sistemas electrónicos de pago</v>
          </cell>
          <cell r="V275" t="str">
            <v>Se anexa respuesta</v>
          </cell>
          <cell r="W275">
            <v>60</v>
          </cell>
          <cell r="X275" t="str">
            <v>NO</v>
          </cell>
          <cell r="Y275" t="str">
            <v>Muñoz Nando Rubén</v>
          </cell>
          <cell r="Z275" t="str">
            <v>Concluido</v>
          </cell>
          <cell r="AA275">
            <v>42667</v>
          </cell>
          <cell r="AB275">
            <v>42674</v>
          </cell>
        </row>
        <row r="276">
          <cell r="B276">
            <v>6110000029016</v>
          </cell>
          <cell r="C276" t="str">
            <v>Por medio de la siguiente se solicita copias de todos los contratos y anexos celebrados con las empresa CONSUPAGO SA de CV  y Consupaguito SA de CV desde 2001.</v>
          </cell>
          <cell r="D276" t="str">
            <v>ULLYSES FORWARD</v>
          </cell>
          <cell r="E276" t="str">
            <v>TransparenciaBM@outlook.com</v>
          </cell>
          <cell r="F276" t="str">
            <v>Banco de México</v>
          </cell>
          <cell r="H276" t="str">
            <v>CAMPECHE</v>
          </cell>
          <cell r="I276" t="str">
            <v>Roma Norte</v>
          </cell>
          <cell r="J276" t="str">
            <v>CUAUHTEMOC</v>
          </cell>
          <cell r="K276" t="str">
            <v>Distrito Federal</v>
          </cell>
          <cell r="L276">
            <v>6700</v>
          </cell>
          <cell r="M276" t="str">
            <v>México</v>
          </cell>
          <cell r="O276" t="str">
            <v>Correo electrónico</v>
          </cell>
          <cell r="P276">
            <v>42667</v>
          </cell>
          <cell r="Q276">
            <v>42697</v>
          </cell>
          <cell r="S276" t="str">
            <v>Información pública</v>
          </cell>
          <cell r="T276" t="str">
            <v>Sistemas electrónicos de pago</v>
          </cell>
          <cell r="V276" t="str">
            <v>La respuesta a su solicitud 6110000029016 la encontrará en el archivo adjunto.</v>
          </cell>
          <cell r="W276">
            <v>60</v>
          </cell>
          <cell r="X276" t="str">
            <v>NO</v>
          </cell>
          <cell r="Y276" t="str">
            <v>Casillas Trejo Elizabeth</v>
          </cell>
          <cell r="Z276" t="str">
            <v>Concluido</v>
          </cell>
          <cell r="AA276">
            <v>42667</v>
          </cell>
          <cell r="AB276">
            <v>42689</v>
          </cell>
        </row>
        <row r="277">
          <cell r="B277">
            <v>6110000029116</v>
          </cell>
          <cell r="C277" t="str">
            <v>Relacionada con las estadísticas de la PyMES anivel nacional</v>
          </cell>
          <cell r="D277" t="str">
            <v>RUBÉN JÁUREGUI ESTRADA</v>
          </cell>
          <cell r="E277" t="str">
            <v>TransparenciaBM@outlook.com</v>
          </cell>
          <cell r="F277" t="str">
            <v>Banco de México</v>
          </cell>
          <cell r="H277" t="str">
            <v>ALEJO DEL CUETO</v>
          </cell>
          <cell r="I277" t="str">
            <v>Las Margaritas</v>
          </cell>
          <cell r="J277" t="str">
            <v>TORREON</v>
          </cell>
          <cell r="K277" t="str">
            <v>Coahuila</v>
          </cell>
          <cell r="L277">
            <v>27130</v>
          </cell>
          <cell r="M277" t="str">
            <v>México</v>
          </cell>
          <cell r="N277" t="str">
            <v>Participación en el PIB en porcentajes de cada una de las empresas respecto a su giro o sector al que pertenecen, tipo de administración que manejan y planeación de las mismas</v>
          </cell>
          <cell r="O277" t="str">
            <v>Correo electrónico</v>
          </cell>
          <cell r="P277">
            <v>42667</v>
          </cell>
          <cell r="Q277">
            <v>42697</v>
          </cell>
          <cell r="S277" t="str">
            <v>Información no competencia del BM</v>
          </cell>
          <cell r="T277" t="str">
            <v>Acceso a la información</v>
          </cell>
          <cell r="V277" t="str">
            <v>La respuesta a su solicitud 6110000029116 la encontrará en el archivo adjunto.</v>
          </cell>
          <cell r="W277">
            <v>45</v>
          </cell>
          <cell r="X277" t="str">
            <v>NO</v>
          </cell>
          <cell r="Y277" t="str">
            <v>Casillas Trejo Elizabeth</v>
          </cell>
          <cell r="Z277" t="str">
            <v>Concluido</v>
          </cell>
          <cell r="AA277">
            <v>42667</v>
          </cell>
          <cell r="AB277">
            <v>42671</v>
          </cell>
        </row>
        <row r="278">
          <cell r="B278">
            <v>6110000029216</v>
          </cell>
          <cell r="C278" t="str">
            <v>¿Cuánto gana el titular del Banco de México?</v>
          </cell>
          <cell r="D278" t="str">
            <v>NANCY JANETH RAMÍREZ CANTO</v>
          </cell>
          <cell r="E278" t="str">
            <v>TransparenciaBM@outlook.com</v>
          </cell>
          <cell r="F278" t="str">
            <v>Banco de México</v>
          </cell>
          <cell r="H278" t="str">
            <v>INDUSTRIA</v>
          </cell>
          <cell r="I278" t="str">
            <v>Martín Carrera</v>
          </cell>
          <cell r="J278" t="str">
            <v>GUSTAVO A. MADERO</v>
          </cell>
          <cell r="K278" t="str">
            <v>Distrito Federal</v>
          </cell>
          <cell r="L278">
            <v>7070</v>
          </cell>
          <cell r="M278" t="str">
            <v>México</v>
          </cell>
          <cell r="N278" t="str">
            <v xml:space="preserve">Correo electrónico: janethramiz_star@hotmail.com </v>
          </cell>
          <cell r="O278" t="str">
            <v>Correo electrónico</v>
          </cell>
          <cell r="P278">
            <v>42667</v>
          </cell>
          <cell r="Q278">
            <v>42697</v>
          </cell>
          <cell r="S278" t="str">
            <v>Información pública</v>
          </cell>
          <cell r="T278" t="str">
            <v>Sueldos y salarios</v>
          </cell>
          <cell r="V278" t="str">
            <v>La respuesta a su solicitud se encuentra en el archivo adjunto</v>
          </cell>
          <cell r="W278">
            <v>40</v>
          </cell>
          <cell r="X278" t="str">
            <v>NO</v>
          </cell>
          <cell r="Y278" t="str">
            <v>Ríos Peraza Gladys Adriana</v>
          </cell>
          <cell r="Z278" t="str">
            <v>Concluido</v>
          </cell>
          <cell r="AA278">
            <v>42667</v>
          </cell>
          <cell r="AB278">
            <v>42670</v>
          </cell>
        </row>
        <row r="279">
          <cell r="B279">
            <v>6120000002616</v>
          </cell>
          <cell r="C279" t="str">
            <v>Se solicita la siguiente información: ¿Cuantos fueron trabajadores fueron  despedidos en este ultimo año en PEMEX?</v>
          </cell>
          <cell r="D279" t="str">
            <v>NADIA ESTEFANY GONZÁLEZ MARTÍNEZ</v>
          </cell>
          <cell r="E279" t="str">
            <v>TransparenciaBM@outlook.com</v>
          </cell>
          <cell r="F279" t="str">
            <v>Banco de México</v>
          </cell>
          <cell r="H279" t="str">
            <v>AV. LUIS ECHEVERRIA</v>
          </cell>
          <cell r="I279" t="str">
            <v>Atlacomulco</v>
          </cell>
          <cell r="J279" t="str">
            <v>NEZAHUALCOYOTL</v>
          </cell>
          <cell r="K279" t="str">
            <v>México</v>
          </cell>
          <cell r="L279">
            <v>57720</v>
          </cell>
          <cell r="M279" t="str">
            <v>México</v>
          </cell>
          <cell r="N279" t="str">
            <v xml:space="preserve">Correo electrónico: nafy_cryk@hotmail.com </v>
          </cell>
          <cell r="O279" t="str">
            <v>Correo electrónico</v>
          </cell>
          <cell r="P279">
            <v>42667</v>
          </cell>
          <cell r="Q279">
            <v>42697</v>
          </cell>
          <cell r="S279" t="str">
            <v>Información no competencia del BM</v>
          </cell>
          <cell r="T279" t="str">
            <v>Acceso a la información</v>
          </cell>
          <cell r="V279" t="str">
            <v>La respuesta a su solicitud 6120000002616 se encuentra en el archivo adjunto.</v>
          </cell>
          <cell r="W279">
            <v>35</v>
          </cell>
          <cell r="X279" t="str">
            <v>NO</v>
          </cell>
          <cell r="Y279" t="str">
            <v>Casillas Trejo Elizabeth</v>
          </cell>
          <cell r="Z279" t="str">
            <v>Concluido</v>
          </cell>
          <cell r="AA279">
            <v>42667</v>
          </cell>
          <cell r="AB279">
            <v>42670</v>
          </cell>
        </row>
        <row r="280">
          <cell r="B280" t="str">
            <v>CTC-BM-17640</v>
          </cell>
          <cell r="C280" t="str">
            <v>Quisiera saber acerca de los tipo de instrumentos de inversión en México, como funcionan, sus rendimientos, sus pros y contra, garantías, formas de liquidación, posibles adquirentes y toda la información posible que me puedan proporcionar. Gracias</v>
          </cell>
          <cell r="D280" t="str">
            <v>Berenice Juárez Maya</v>
          </cell>
          <cell r="E280" t="str">
            <v>berenice.jm95@gmail.com</v>
          </cell>
          <cell r="F280" t="str">
            <v>Banco de México</v>
          </cell>
          <cell r="O280" t="str">
            <v>Entrega por el Sistema de Solicitudes de Acceso a la Información</v>
          </cell>
          <cell r="P280">
            <v>42667</v>
          </cell>
          <cell r="Q280">
            <v>42697</v>
          </cell>
          <cell r="S280" t="str">
            <v>Información pública</v>
          </cell>
          <cell r="T280" t="str">
            <v>Acceso a la información</v>
          </cell>
          <cell r="V280" t="str">
            <v>La respuesta a su consulta CTC-BM-17640 la encontrará en el archivo adjunto</v>
          </cell>
          <cell r="W280">
            <v>45</v>
          </cell>
          <cell r="X280" t="str">
            <v>NO</v>
          </cell>
          <cell r="Y280" t="str">
            <v>Casillas Trejo Elizabeth</v>
          </cell>
          <cell r="Z280" t="str">
            <v>Concluido</v>
          </cell>
          <cell r="AA280">
            <v>42667</v>
          </cell>
          <cell r="AB280">
            <v>42677</v>
          </cell>
        </row>
        <row r="281">
          <cell r="B281" t="str">
            <v>CTC-BM-17642</v>
          </cell>
          <cell r="C281" t="str">
            <v>Buen día
¿Qué información debe proveerse para recuperar los detalles de 6 operaciones de más de 45 días?</v>
          </cell>
          <cell r="D281" t="str">
            <v>CARLOS ALONSO NAVA CAMARENA</v>
          </cell>
          <cell r="E281" t="str">
            <v>carlos.a.nava@hsbc.com.mx</v>
          </cell>
          <cell r="F281" t="str">
            <v>Banco de México</v>
          </cell>
          <cell r="O281" t="str">
            <v>Entrega por el Sistema de Solicitudes de Acceso a la Información</v>
          </cell>
          <cell r="P281">
            <v>42667</v>
          </cell>
          <cell r="Q281">
            <v>42697</v>
          </cell>
          <cell r="S281" t="str">
            <v>Información pública</v>
          </cell>
          <cell r="T281" t="str">
            <v>Sistemas electrónicos de pago</v>
          </cell>
          <cell r="V281" t="str">
            <v>Se anexa respuesta</v>
          </cell>
          <cell r="W281">
            <v>60</v>
          </cell>
          <cell r="X281" t="str">
            <v>NO</v>
          </cell>
          <cell r="Y281" t="str">
            <v>Muñoz Nando Rubén</v>
          </cell>
          <cell r="Z281" t="str">
            <v>Concluido</v>
          </cell>
          <cell r="AA281">
            <v>42667</v>
          </cell>
          <cell r="AB281">
            <v>42674</v>
          </cell>
        </row>
        <row r="282">
          <cell r="B282" t="str">
            <v>CTC-BM-17645</v>
          </cell>
          <cell r="C282" t="str">
            <v>En el documento:
 Payment, clearing and settlement systems in Mexico 
- 3.3.1.5 Pricing
CCEN charges a monthly fee that covers the first 10,000 transactions. Then a variable fee is
applied. The variable fee starts at MXN 0.55 per transaction and falls progressively to
MXN 0.10. 
Is this information up to date? i would like to know if there has been a change on the actual price.
Info found in:
https://goo.gl/yJWKWX
Thank you,
Filiberto J</v>
          </cell>
          <cell r="D282" t="str">
            <v>Filiberto J</v>
          </cell>
          <cell r="E282" t="str">
            <v>filibertojmendoza@gmail.com</v>
          </cell>
          <cell r="F282" t="str">
            <v>Banco de México</v>
          </cell>
          <cell r="M282" t="str">
            <v>México</v>
          </cell>
          <cell r="O282" t="str">
            <v>Entrega por el Sistema de Solicitudes de Acceso a la Información</v>
          </cell>
          <cell r="P282">
            <v>42667</v>
          </cell>
          <cell r="Q282">
            <v>42697</v>
          </cell>
          <cell r="S282" t="str">
            <v>Información pública</v>
          </cell>
          <cell r="T282" t="str">
            <v>Sistemas electrónicos de pago</v>
          </cell>
          <cell r="V282" t="str">
            <v>Se anexa respuesta</v>
          </cell>
          <cell r="W282">
            <v>60</v>
          </cell>
          <cell r="X282" t="str">
            <v>NO</v>
          </cell>
          <cell r="Y282" t="str">
            <v>Muñoz Nando Rubén</v>
          </cell>
          <cell r="Z282" t="str">
            <v>Concluido</v>
          </cell>
          <cell r="AA282">
            <v>42667</v>
          </cell>
          <cell r="AB282">
            <v>42675</v>
          </cell>
        </row>
        <row r="283">
          <cell r="B283">
            <v>6110000029316</v>
          </cell>
          <cell r="C283" t="str">
            <v>Información mensual de la emisión de tesobonos en 1994-1995</v>
          </cell>
          <cell r="D283" t="str">
            <v>VIVIANA</v>
          </cell>
          <cell r="E283" t="str">
            <v>TransparenciaBM@outlook.com</v>
          </cell>
          <cell r="F283" t="str">
            <v>Banco de México</v>
          </cell>
          <cell r="H283" t="str">
            <v>sin registro</v>
          </cell>
          <cell r="I283" t="str">
            <v>sin registro</v>
          </cell>
          <cell r="J283" t="str">
            <v>sin registro</v>
          </cell>
          <cell r="K283" t="str">
            <v>sin registro</v>
          </cell>
          <cell r="L283">
            <v>0</v>
          </cell>
          <cell r="M283" t="str">
            <v>México</v>
          </cell>
          <cell r="N283" t="str">
            <v xml:space="preserve">Emisión de tesobonos desglosada mensual 1994, 1995
____________
Correo electrónico: vivialvarez18@hotmail.com </v>
          </cell>
          <cell r="O283" t="str">
            <v>Correo electrónico</v>
          </cell>
          <cell r="P283">
            <v>42667</v>
          </cell>
          <cell r="Q283">
            <v>42697</v>
          </cell>
          <cell r="S283" t="str">
            <v>Información pública</v>
          </cell>
          <cell r="T283" t="str">
            <v>Tasas de interés</v>
          </cell>
          <cell r="V283" t="str">
            <v>La respuesta a su solicitud se encuentra en el archivo adjunto.</v>
          </cell>
          <cell r="W283">
            <v>40</v>
          </cell>
          <cell r="X283" t="str">
            <v>NO</v>
          </cell>
          <cell r="Y283" t="str">
            <v>Ríos Peraza Gladys Adriana</v>
          </cell>
          <cell r="Z283" t="str">
            <v>Concluido</v>
          </cell>
          <cell r="AA283">
            <v>42667</v>
          </cell>
          <cell r="AB283">
            <v>42674</v>
          </cell>
        </row>
        <row r="284">
          <cell r="B284" t="str">
            <v>CTC-BM-17646</v>
          </cell>
          <cell r="C284" t="str">
            <v>tramite de un reembolso de un pago en línea en la secretaria de hacienda. (renovación de licencia de manejo) mi teléfono es 0446622872537</v>
          </cell>
          <cell r="D284" t="str">
            <v>carlos alberto vega madrid</v>
          </cell>
          <cell r="E284" t="str">
            <v>carlos-alberto-vega@hotmail.com</v>
          </cell>
          <cell r="F284" t="str">
            <v>Banco de México</v>
          </cell>
          <cell r="M284" t="str">
            <v>México</v>
          </cell>
          <cell r="O284" t="str">
            <v>Entrega por el Sistema de Solicitudes de Acceso a la Información</v>
          </cell>
          <cell r="P284">
            <v>42667</v>
          </cell>
          <cell r="Q284">
            <v>42697</v>
          </cell>
          <cell r="S284" t="str">
            <v>Información pública</v>
          </cell>
          <cell r="T284" t="str">
            <v>Sistemas electrónicos de pago</v>
          </cell>
          <cell r="V284" t="str">
            <v>Se anexa respuesta</v>
          </cell>
          <cell r="W284">
            <v>60</v>
          </cell>
          <cell r="X284" t="str">
            <v>NO</v>
          </cell>
          <cell r="Y284" t="str">
            <v>Muñoz Nando Rubén</v>
          </cell>
          <cell r="Z284" t="str">
            <v>Concluido</v>
          </cell>
          <cell r="AA284">
            <v>42667</v>
          </cell>
          <cell r="AB284">
            <v>42674</v>
          </cell>
        </row>
        <row r="285">
          <cell r="B285">
            <v>6110000029416</v>
          </cell>
          <cell r="C285" t="str">
            <v>como se forma la moneda nacional</v>
          </cell>
          <cell r="D285" t="str">
            <v>JORGE GUILLEN MARQUEZ</v>
          </cell>
          <cell r="E285" t="str">
            <v>TransparenciaBM@outlook.com</v>
          </cell>
          <cell r="F285" t="str">
            <v>Banco de México</v>
          </cell>
          <cell r="H285" t="str">
            <v>ALLENDE</v>
          </cell>
          <cell r="I285" t="str">
            <v>Centro SCT Hidalgo</v>
          </cell>
          <cell r="J285" t="str">
            <v>PACHUCA DE SOTO</v>
          </cell>
          <cell r="K285" t="str">
            <v>Hidalgo</v>
          </cell>
          <cell r="L285">
            <v>42081</v>
          </cell>
          <cell r="M285" t="str">
            <v>México</v>
          </cell>
          <cell r="N285" t="str">
            <v xml:space="preserve">Correo electrónico: jgguillen04@gmail.com </v>
          </cell>
          <cell r="O285" t="str">
            <v>Correo electrónico</v>
          </cell>
          <cell r="P285">
            <v>42668</v>
          </cell>
          <cell r="Q285">
            <v>42698</v>
          </cell>
          <cell r="S285" t="str">
            <v>Información pública</v>
          </cell>
          <cell r="T285" t="str">
            <v>Billetes</v>
          </cell>
          <cell r="V285" t="str">
            <v>Se anexa respuesta</v>
          </cell>
          <cell r="W285">
            <v>60</v>
          </cell>
          <cell r="X285" t="str">
            <v>NO</v>
          </cell>
          <cell r="Y285" t="str">
            <v>Muñoz Nando Rubén</v>
          </cell>
          <cell r="Z285" t="str">
            <v>Concluido</v>
          </cell>
          <cell r="AA285">
            <v>42668</v>
          </cell>
          <cell r="AB285">
            <v>42677</v>
          </cell>
        </row>
        <row r="286">
          <cell r="B286" t="str">
            <v>CTC-BM-17649</v>
          </cell>
          <cell r="C286" t="str">
            <v>No se como empezar, vengo de parte de Banco Azteca ya que al parecer son incapaces de verificar si se hizo una transferencia interbancaria a mi cuenta entre el dia 19 y 20 de Mayo del presenta año, con motivo de un reembolso por parte de la aerolinea Airfrance, la agencia de viajes y la aerolinea me alegan y me mandan comprobantes de que se hiso el reembolso a mi cuenta, dinero que en ningun momento se ve reflejado ni retenido en ninguno de los estados de cuenta, el Banco me alega que no aparece nada y que son incapaces de verificarlo puesto que han pasado mas de 90 dias, siendo que la agencia de viajes intermediaria que fue Despegar.com me comento que el pago se veria reflejado en un lapso de 30 a 120 dias habiles despues de el deposito, habria forma de que ustedes me pudieran verificar si alguna vez hubo un deposito?</v>
          </cell>
          <cell r="D286" t="str">
            <v>Ruben Antonio Salcedo Alejos</v>
          </cell>
          <cell r="E286" t="str">
            <v>apocryphe@outlook.com</v>
          </cell>
          <cell r="F286" t="str">
            <v>Banco de México</v>
          </cell>
          <cell r="M286" t="str">
            <v>México</v>
          </cell>
          <cell r="O286" t="str">
            <v>Entrega por el Sistema de Solicitudes de Acceso a la Información</v>
          </cell>
          <cell r="P286">
            <v>42668</v>
          </cell>
          <cell r="Q286">
            <v>42698</v>
          </cell>
          <cell r="S286" t="str">
            <v>Información pública</v>
          </cell>
          <cell r="T286" t="str">
            <v>Sistemas electrónicos de pago</v>
          </cell>
          <cell r="V286" t="str">
            <v>Se anexa respuesta</v>
          </cell>
          <cell r="W286">
            <v>60</v>
          </cell>
          <cell r="X286" t="str">
            <v>NO</v>
          </cell>
          <cell r="Y286" t="str">
            <v>Muñoz Nando Rubén</v>
          </cell>
          <cell r="Z286" t="str">
            <v>Concluido</v>
          </cell>
          <cell r="AA286">
            <v>42668</v>
          </cell>
          <cell r="AB286">
            <v>42674</v>
          </cell>
        </row>
        <row r="287">
          <cell r="B287" t="str">
            <v>CTC-BM-17651</v>
          </cell>
          <cell r="C287" t="str">
            <v>Deseo saber el estado de una transacción que no sé ha visto reflejada en mi cuenta de SANTANDER
Fecha de Transacción 20/10/2016
Hora de Transacción 12:24:59
Código de Autorización 014070
Tipo de Transacción DEVOLUCION
Monto 931.5
Referencia 375659935442
Referencia Previa 473165400248
Estado CERRADA
Código de Resultado en Payworks APROBADA</v>
          </cell>
          <cell r="D287" t="str">
            <v>Ricardo herrera</v>
          </cell>
          <cell r="E287" t="str">
            <v>herrera0584@gmail.com</v>
          </cell>
          <cell r="F287" t="str">
            <v>Banco de México</v>
          </cell>
          <cell r="M287" t="str">
            <v>México</v>
          </cell>
          <cell r="O287" t="str">
            <v>Entrega por el Sistema de Solicitudes de Acceso a la Información</v>
          </cell>
          <cell r="P287">
            <v>42668</v>
          </cell>
          <cell r="Q287">
            <v>42698</v>
          </cell>
          <cell r="S287" t="str">
            <v>Información pública</v>
          </cell>
          <cell r="T287" t="str">
            <v>Sistemas electrónicos de pago</v>
          </cell>
          <cell r="V287" t="str">
            <v>Se anexa respuesta</v>
          </cell>
          <cell r="W287">
            <v>60</v>
          </cell>
          <cell r="X287" t="str">
            <v>NO</v>
          </cell>
          <cell r="Y287" t="str">
            <v>Muñoz Nando Rubén</v>
          </cell>
          <cell r="Z287" t="str">
            <v>Concluido</v>
          </cell>
          <cell r="AA287">
            <v>42668</v>
          </cell>
          <cell r="AB287">
            <v>42674</v>
          </cell>
        </row>
        <row r="288">
          <cell r="B288" t="str">
            <v>CTC-BM-17652</v>
          </cell>
          <cell r="C288" t="str">
            <v>Buenas noches:
Por medio de la presente me dirigo a ustedes para pedir su apoyo en la resolución de una aclaración sobre un pago que realize a mi tarjeta de crédito de american express por medio de la aplicación movil de bancomer, en la que el dinero se debito de mi cuenta, sin embargo nunca fue recibido por american express, levante una aclareción con ambas entidades sin que ninguna me resolviera de forma favorable. American Express dice que nunca recibió el pago por parte de bancorme y que lo revise con mi banco, y bancomer dice que ellos realizaron el pago con forme a la instrucción y que lo revise con el banco receptor, Bancomer no me ha dado ninguna clave de rastreo y no me confirma la cuenta a la que se envío, tengo el comprobante que me da bancomer sin embargo no hay ninguna clave de rastreo mas que el folio de operación que es el 0036287004, la cuenta receptora esta a nombre mío Oscar Felix Pompa Hernandez No. de Cuenta de americano express 3766 71873705002, la cuenta de origen de bancomer es la 007455280272956987249 a nombre mío y el monto fue por $9800, la operación fue realizada el día 21 de septiembre del 2016. Agradezco su atención y quedo a la espera de su amable respuesta.</v>
          </cell>
          <cell r="D288" t="str">
            <v>OSCAR FELIX POMPA HERNANDEZ</v>
          </cell>
          <cell r="E288" t="str">
            <v>phoscar@gmail.com</v>
          </cell>
          <cell r="F288" t="str">
            <v>Banco de México</v>
          </cell>
          <cell r="M288" t="str">
            <v>México</v>
          </cell>
          <cell r="O288" t="str">
            <v>Entrega por el Sistema de Solicitudes de Acceso a la Información</v>
          </cell>
          <cell r="P288">
            <v>42669</v>
          </cell>
          <cell r="Q288">
            <v>42699</v>
          </cell>
          <cell r="S288" t="str">
            <v>Información pública</v>
          </cell>
          <cell r="T288" t="str">
            <v>Sistemas electrónicos de pago</v>
          </cell>
          <cell r="V288" t="str">
            <v>Se anexa respuesta</v>
          </cell>
          <cell r="W288">
            <v>60</v>
          </cell>
          <cell r="X288" t="str">
            <v>NO</v>
          </cell>
          <cell r="Y288" t="str">
            <v>Muñoz Nando Rubén</v>
          </cell>
          <cell r="Z288" t="str">
            <v>Concluido</v>
          </cell>
          <cell r="AA288">
            <v>42669</v>
          </cell>
          <cell r="AB288">
            <v>42674</v>
          </cell>
        </row>
        <row r="289">
          <cell r="B289">
            <v>6110000029516</v>
          </cell>
          <cell r="C289" t="str">
            <v>¿con que objetivo el banco de México central sube la tasa de interes?</v>
          </cell>
          <cell r="D289" t="str">
            <v>NAYELI TOLETINO TOMÁS</v>
          </cell>
          <cell r="E289" t="str">
            <v>TransparenciaBM@outlook.com</v>
          </cell>
          <cell r="F289" t="str">
            <v>Banco de México</v>
          </cell>
          <cell r="H289" t="str">
            <v>VICTORIANO HUERTA</v>
          </cell>
          <cell r="I289" t="str">
            <v>Lomas de Vista Hermosa</v>
          </cell>
          <cell r="J289" t="str">
            <v>PACHUCA DE SOTO</v>
          </cell>
          <cell r="K289" t="str">
            <v>Hidalgo</v>
          </cell>
          <cell r="L289">
            <v>42026</v>
          </cell>
          <cell r="M289" t="str">
            <v>México</v>
          </cell>
          <cell r="N289" t="str">
            <v>Correo electrónico: yelian_njde96@hotmail.com</v>
          </cell>
          <cell r="O289" t="str">
            <v>Correo electrónico</v>
          </cell>
          <cell r="P289">
            <v>42669</v>
          </cell>
          <cell r="Q289">
            <v>42699</v>
          </cell>
          <cell r="S289" t="str">
            <v>Información pública</v>
          </cell>
          <cell r="T289" t="str">
            <v>Objetivos de inflación</v>
          </cell>
          <cell r="V289" t="str">
            <v>La respuesta a su solicitud se encuentra en el archivo adjunto.</v>
          </cell>
          <cell r="W289">
            <v>40</v>
          </cell>
          <cell r="X289" t="str">
            <v>NO</v>
          </cell>
          <cell r="Y289" t="str">
            <v>Ríos Peraza Gladys Adriana</v>
          </cell>
          <cell r="Z289" t="str">
            <v>Concluido</v>
          </cell>
          <cell r="AA289">
            <v>42669</v>
          </cell>
          <cell r="AB289">
            <v>42677</v>
          </cell>
        </row>
        <row r="290">
          <cell r="B290">
            <v>6110000029616</v>
          </cell>
          <cell r="C290" t="str">
            <v>Solicito copia de los anexos técnicos y contratos por adjudicación directa para contratación de abogados externos en los últimos 5 años</v>
          </cell>
          <cell r="D290" t="str">
            <v>SAMUEL HILL</v>
          </cell>
          <cell r="E290" t="str">
            <v>TransparenciaBM@outlook.com</v>
          </cell>
          <cell r="F290" t="str">
            <v>Banco de México</v>
          </cell>
          <cell r="H290" t="str">
            <v>VICENTE GUERRERO</v>
          </cell>
          <cell r="I290" t="str">
            <v>Copilco Universidad</v>
          </cell>
          <cell r="J290" t="str">
            <v>COYOACAN</v>
          </cell>
          <cell r="K290" t="str">
            <v>Distrito Federal</v>
          </cell>
          <cell r="L290">
            <v>4360</v>
          </cell>
          <cell r="M290" t="str">
            <v>México</v>
          </cell>
          <cell r="O290" t="str">
            <v>Correo electrónico</v>
          </cell>
          <cell r="P290">
            <v>42669</v>
          </cell>
          <cell r="Q290">
            <v>42699</v>
          </cell>
          <cell r="S290" t="str">
            <v>Información confidencial</v>
          </cell>
          <cell r="T290" t="str">
            <v>Adquisiciones</v>
          </cell>
          <cell r="V290" t="str">
            <v>La respuesta a su solicitud 6110000029616 la encontrará en el archivo adjunto.</v>
          </cell>
          <cell r="W290">
            <v>180</v>
          </cell>
          <cell r="X290" t="str">
            <v>NO</v>
          </cell>
          <cell r="Y290" t="str">
            <v>Casillas Trejo Elizabeth</v>
          </cell>
          <cell r="Z290" t="str">
            <v>Concluido</v>
          </cell>
          <cell r="AA290">
            <v>42669</v>
          </cell>
          <cell r="AB290">
            <v>42713</v>
          </cell>
        </row>
        <row r="291">
          <cell r="B291" t="str">
            <v>CTC-BM-17654</v>
          </cell>
          <cell r="C291" t="str">
            <v>Buenas tardes, me podría indicar si Banxico tiene el servio de compra de dolares, el servicio que nesecitamos es el siguiente: Banxico puede pagar a uno de nuestros proveedores en dolares y nosotros pagarle a Banxico dicho importe? si es el caso como procede. Esperando contar con su apoyo. Gracias</v>
          </cell>
          <cell r="D291" t="str">
            <v>Patricia Alvarez</v>
          </cell>
          <cell r="E291" t="str">
            <v>administraciongeneral@agrosemillas.com.mx</v>
          </cell>
          <cell r="F291" t="str">
            <v>Banco de México</v>
          </cell>
          <cell r="M291" t="str">
            <v>México</v>
          </cell>
          <cell r="O291" t="str">
            <v>Entrega por el Sistema de Solicitudes de Acceso a la Información</v>
          </cell>
          <cell r="P291">
            <v>42669</v>
          </cell>
          <cell r="Q291">
            <v>42699</v>
          </cell>
          <cell r="S291" t="str">
            <v>Información pública</v>
          </cell>
          <cell r="T291" t="str">
            <v>Control de legalidad</v>
          </cell>
          <cell r="V291" t="str">
            <v>Se anexa respuesta</v>
          </cell>
          <cell r="W291">
            <v>60</v>
          </cell>
          <cell r="X291" t="str">
            <v>NO</v>
          </cell>
          <cell r="Y291" t="str">
            <v>Muñoz Nando Rubén</v>
          </cell>
          <cell r="Z291" t="str">
            <v>Concluido</v>
          </cell>
          <cell r="AA291">
            <v>42669</v>
          </cell>
          <cell r="AB291">
            <v>42675</v>
          </cell>
        </row>
        <row r="292">
          <cell r="B292" t="str">
            <v>CTC-BM-17658</v>
          </cell>
          <cell r="C292" t="str">
            <v>I need statistical information on the bond market of Mexico with data such as historical bond yields, total outstanding amount of bonds, and foreign holdings of bonds</v>
          </cell>
          <cell r="D292" t="str">
            <v>Shubham Poddar</v>
          </cell>
          <cell r="E292" t="str">
            <v>shubham.poddar@integreon.com</v>
          </cell>
          <cell r="F292" t="str">
            <v>Banco de México</v>
          </cell>
          <cell r="M292" t="str">
            <v>India</v>
          </cell>
          <cell r="O292" t="str">
            <v>Entrega por el Sistema de Solicitudes de Acceso a la Información</v>
          </cell>
          <cell r="P292">
            <v>42670</v>
          </cell>
          <cell r="Q292">
            <v>42702</v>
          </cell>
          <cell r="S292" t="str">
            <v>Información pública</v>
          </cell>
          <cell r="T292" t="str">
            <v>Tasas de interés</v>
          </cell>
          <cell r="V292" t="str">
            <v>Please find attached the answer to your enquiry CTC-BM-17658.</v>
          </cell>
          <cell r="W292">
            <v>40</v>
          </cell>
          <cell r="X292" t="str">
            <v>NO</v>
          </cell>
          <cell r="Y292" t="str">
            <v>Ríos Peraza Gladys Adriana</v>
          </cell>
          <cell r="Z292" t="str">
            <v>Concluido</v>
          </cell>
          <cell r="AA292">
            <v>42670</v>
          </cell>
          <cell r="AB292">
            <v>42674</v>
          </cell>
        </row>
        <row r="293">
          <cell r="B293" t="str">
            <v>CTC-BM-17659</v>
          </cell>
          <cell r="C293" t="str">
            <v>With reference to my recent enquiry (CTC-BM-17547) my contact details are: caspar.lee@sunchemical.com and +44 (0)7785388242.
According to the international reference system (IRS) the striations are offset printed and are fluorescent blue but we think that is incorrect. We had assumed it was some sort of haptic feature (we have only tested the 20 Peso) printed with intaglio but as you have advised your are not using a fluorescent ink, so I can only assume the lines are screen printed and the fluorescence comes from the photoinitiator.</v>
          </cell>
          <cell r="D293" t="str">
            <v>Caspar Lee</v>
          </cell>
          <cell r="E293" t="str">
            <v>caspar.lee@sunchemical.com</v>
          </cell>
          <cell r="F293" t="str">
            <v>Banco de México</v>
          </cell>
          <cell r="M293" t="str">
            <v>Reino Unido</v>
          </cell>
          <cell r="O293" t="str">
            <v>Entrega por el Sistema de Solicitudes de Acceso a la Información</v>
          </cell>
          <cell r="P293">
            <v>42670</v>
          </cell>
          <cell r="Q293">
            <v>42702</v>
          </cell>
          <cell r="S293" t="str">
            <v>Información pública</v>
          </cell>
          <cell r="T293" t="str">
            <v>Billetes</v>
          </cell>
          <cell r="V293" t="str">
            <v xml:space="preserve">Please find attached the answer to your enquiry CTC-BM-17659 </v>
          </cell>
          <cell r="W293">
            <v>15</v>
          </cell>
          <cell r="X293" t="str">
            <v>NO</v>
          </cell>
          <cell r="Y293" t="str">
            <v>Ríos Peraza Gladys Adriana</v>
          </cell>
          <cell r="Z293" t="str">
            <v>Concluido</v>
          </cell>
          <cell r="AA293">
            <v>42670</v>
          </cell>
          <cell r="AB293">
            <v>42677</v>
          </cell>
        </row>
        <row r="294">
          <cell r="B294">
            <v>6110000029716</v>
          </cell>
          <cell r="C294" t="str">
            <v>Buenas, según por el articulo 8 de la constitución Mexicana deciaria ver la boleta nivel secundaria del presidente Enrique Peña Nieto.</v>
          </cell>
          <cell r="D294" t="str">
            <v>SALVADOR GONZÁLEZ VILCHIS</v>
          </cell>
          <cell r="E294" t="str">
            <v>TransparenciaBM@outlook.com</v>
          </cell>
          <cell r="F294" t="str">
            <v>Banco de México</v>
          </cell>
          <cell r="H294" t="str">
            <v>PONCIANO ARRIAGA</v>
          </cell>
          <cell r="I294" t="str">
            <v>Tabacalera</v>
          </cell>
          <cell r="J294" t="str">
            <v>CUAUHTEMOC</v>
          </cell>
          <cell r="K294" t="str">
            <v>Distrito Federal</v>
          </cell>
          <cell r="L294">
            <v>6030</v>
          </cell>
          <cell r="M294" t="str">
            <v>México</v>
          </cell>
          <cell r="N294" t="str">
            <v>No
____________________________
Correo electrónico: iceman053@gmail.com</v>
          </cell>
          <cell r="O294" t="str">
            <v>Correo electrónico</v>
          </cell>
          <cell r="P294">
            <v>42670</v>
          </cell>
          <cell r="Q294">
            <v>42702</v>
          </cell>
          <cell r="S294" t="str">
            <v>Información no competencia del BM</v>
          </cell>
          <cell r="T294" t="str">
            <v>Acceso a la información</v>
          </cell>
          <cell r="V294" t="str">
            <v>La respuesta a su solicitud 6110000029716 la encontrará en el archivo adjunto.</v>
          </cell>
          <cell r="W294">
            <v>45</v>
          </cell>
          <cell r="X294" t="str">
            <v>NO</v>
          </cell>
          <cell r="Y294" t="str">
            <v>Casillas Trejo Elizabeth</v>
          </cell>
          <cell r="Z294" t="str">
            <v>Concluido</v>
          </cell>
          <cell r="AA294">
            <v>42670</v>
          </cell>
          <cell r="AB294">
            <v>42675</v>
          </cell>
        </row>
        <row r="295">
          <cell r="B295" t="str">
            <v>CTC-BM-17660</v>
          </cell>
          <cell r="C295" t="str">
            <v>Si tengo una empresa ¿Se puede cobrar por los productos o servicios en moneda extranjera? (particularmente dólares americanos) y de ser así, sobre qué bases procedería.
o se debe cumplir con algún otro requisito</v>
          </cell>
          <cell r="D295" t="str">
            <v>Mireya</v>
          </cell>
          <cell r="E295" t="str">
            <v>mirygs@outlook.com</v>
          </cell>
          <cell r="F295" t="str">
            <v>Banco de México</v>
          </cell>
          <cell r="O295" t="str">
            <v>Entrega por el Sistema de Solicitudes de Acceso a la Información</v>
          </cell>
          <cell r="P295">
            <v>42670</v>
          </cell>
          <cell r="Q295">
            <v>42702</v>
          </cell>
          <cell r="S295" t="str">
            <v>Información pública</v>
          </cell>
          <cell r="T295" t="str">
            <v>Control de legalidad</v>
          </cell>
          <cell r="V295" t="str">
            <v>La respuesta a su consulta CTC-BM-17660 la encontrará en el archivo adjunto.</v>
          </cell>
          <cell r="W295">
            <v>35</v>
          </cell>
          <cell r="X295" t="str">
            <v>NO</v>
          </cell>
          <cell r="Y295" t="str">
            <v>Casillas Trejo Elizabeth</v>
          </cell>
          <cell r="Z295" t="str">
            <v>Concluido</v>
          </cell>
          <cell r="AA295">
            <v>42670</v>
          </cell>
          <cell r="AB295">
            <v>42677</v>
          </cell>
        </row>
        <row r="296">
          <cell r="B296" t="str">
            <v>CTC-BM-17661</v>
          </cell>
          <cell r="C296" t="str">
            <v>Solicito me informen por favor el KILATAJE de una medalla o moneda alusiva al PREMIO NACIONAL DE LA JUVENTUD 2014, con un peso de 16gr.</v>
          </cell>
          <cell r="D296" t="str">
            <v>MOISES VELAZQUEZ CUEVAS</v>
          </cell>
          <cell r="E296" t="str">
            <v>moy18@hotmail.com</v>
          </cell>
          <cell r="F296" t="str">
            <v>Banco de México</v>
          </cell>
          <cell r="O296" t="str">
            <v>Entrega por el Sistema de Solicitudes de Acceso a la Información</v>
          </cell>
          <cell r="P296">
            <v>42670</v>
          </cell>
          <cell r="Q296">
            <v>42702</v>
          </cell>
          <cell r="S296" t="str">
            <v>Información pública</v>
          </cell>
          <cell r="T296" t="str">
            <v>Metales preciosos</v>
          </cell>
          <cell r="V296" t="str">
            <v>La respuesta a su solicitud CTC-BM-17661 se encuentra en el archivo adjunto.</v>
          </cell>
          <cell r="W296">
            <v>40</v>
          </cell>
          <cell r="X296" t="str">
            <v>NO</v>
          </cell>
          <cell r="Y296" t="str">
            <v>Ríos Peraza Gladys Adriana</v>
          </cell>
          <cell r="Z296" t="str">
            <v>Concluido</v>
          </cell>
          <cell r="AA296">
            <v>42670</v>
          </cell>
          <cell r="AB296">
            <v>42675</v>
          </cell>
        </row>
        <row r="297">
          <cell r="B297" t="str">
            <v>LT-BM-17662</v>
          </cell>
          <cell r="C297" t="str">
            <v>Les solicito el catalogo de causa de devolucion en transferencias electronicas SPEI</v>
          </cell>
          <cell r="D297" t="str">
            <v>Eric Cazessus</v>
          </cell>
          <cell r="E297" t="str">
            <v>eleric32@yahoo.com</v>
          </cell>
          <cell r="F297" t="str">
            <v>Banco de México</v>
          </cell>
          <cell r="H297" t="str">
            <v>Cuactemoc</v>
          </cell>
          <cell r="I297" t="str">
            <v>Zona Rio</v>
          </cell>
          <cell r="J297" t="str">
            <v>Tijuana</v>
          </cell>
          <cell r="K297" t="str">
            <v>Baja California</v>
          </cell>
          <cell r="L297">
            <v>22000</v>
          </cell>
          <cell r="M297" t="str">
            <v>México</v>
          </cell>
          <cell r="N297" t="str">
            <v>realizo transferencias electroncas de tipo SPEI y solo tengo el numero, no se que significan.</v>
          </cell>
          <cell r="O297" t="str">
            <v>Correo electrónico</v>
          </cell>
          <cell r="P297">
            <v>42670</v>
          </cell>
          <cell r="Q297">
            <v>42702</v>
          </cell>
          <cell r="S297" t="str">
            <v>Información pública</v>
          </cell>
          <cell r="T297" t="str">
            <v>Sistemas electrónicos de pago</v>
          </cell>
          <cell r="V297" t="str">
            <v>La respuesta a su solicitud LT-BM-17662 la encontrará en el archivo adjunto.</v>
          </cell>
          <cell r="W297">
            <v>30</v>
          </cell>
          <cell r="X297" t="str">
            <v>NO</v>
          </cell>
          <cell r="Y297" t="str">
            <v>Casillas Trejo Elizabeth</v>
          </cell>
          <cell r="Z297" t="str">
            <v>Concluido</v>
          </cell>
          <cell r="AA297">
            <v>42670</v>
          </cell>
          <cell r="AB297">
            <v>42675</v>
          </cell>
        </row>
        <row r="298">
          <cell r="B298" t="str">
            <v>CTC-BM-17663</v>
          </cell>
          <cell r="C298" t="str">
            <v>Buenos dias
el motivo de mi consulta es para verificar 2 transferencias perdidas desde citibank argentina hacia banco azteca en mexico los numeros de transferencia son:
1063814080 el dia 21/10/2016 por $749 y 1063843802 el dia 24/10/2016 por $250</v>
          </cell>
          <cell r="D298" t="str">
            <v>Omar Jordán Ramírez Mandujano</v>
          </cell>
          <cell r="E298" t="str">
            <v>shinjineoadam@hotmail.com</v>
          </cell>
          <cell r="F298" t="str">
            <v>Banco de México</v>
          </cell>
          <cell r="M298" t="str">
            <v>México</v>
          </cell>
          <cell r="O298" t="str">
            <v>Entrega por el Sistema de Solicitudes de Acceso a la Información</v>
          </cell>
          <cell r="P298">
            <v>42670</v>
          </cell>
          <cell r="Q298">
            <v>42702</v>
          </cell>
          <cell r="S298" t="str">
            <v>Información pública</v>
          </cell>
          <cell r="T298" t="str">
            <v>Sistemas electrónicos de pago</v>
          </cell>
          <cell r="V298" t="str">
            <v>Se anexa respuesta</v>
          </cell>
          <cell r="W298">
            <v>60</v>
          </cell>
          <cell r="X298" t="str">
            <v>NO</v>
          </cell>
          <cell r="Y298" t="str">
            <v>Muñoz Nando Rubén</v>
          </cell>
          <cell r="Z298" t="str">
            <v>Concluido</v>
          </cell>
          <cell r="AA298">
            <v>42670</v>
          </cell>
          <cell r="AB298">
            <v>42674</v>
          </cell>
        </row>
        <row r="299">
          <cell r="B299" t="str">
            <v>CTC-BM-17664</v>
          </cell>
          <cell r="C299" t="str">
            <v>Deseo saber a partir de qué momento y en qué disposición consta que los cheques certificados por un banco sólo deben, o pueden, llevar una sola firma autorizada por éste. 
Gracias</v>
          </cell>
          <cell r="D299" t="str">
            <v>ANTONIO GARCIA</v>
          </cell>
          <cell r="E299" t="str">
            <v>antonio.garcia@comecer.com.mx</v>
          </cell>
          <cell r="F299" t="str">
            <v>Banco de México</v>
          </cell>
          <cell r="O299" t="str">
            <v>Entrega por el Sistema de Solicitudes de Acceso a la Información</v>
          </cell>
          <cell r="P299">
            <v>42670</v>
          </cell>
          <cell r="Q299">
            <v>42702</v>
          </cell>
          <cell r="S299" t="str">
            <v>Información pública</v>
          </cell>
          <cell r="T299" t="str">
            <v>Control de legalidad</v>
          </cell>
          <cell r="V299" t="str">
            <v>Se anexa respuesta</v>
          </cell>
          <cell r="W299">
            <v>45</v>
          </cell>
          <cell r="X299" t="str">
            <v>NO</v>
          </cell>
          <cell r="Y299" t="str">
            <v>Muñoz Nando Rubén</v>
          </cell>
          <cell r="Z299" t="str">
            <v>Concluido</v>
          </cell>
          <cell r="AA299">
            <v>42670</v>
          </cell>
          <cell r="AB299">
            <v>42691</v>
          </cell>
        </row>
        <row r="300">
          <cell r="B300" t="str">
            <v>CTC-BM-17667</v>
          </cell>
          <cell r="C300" t="str">
            <v>URGENTE!!!!!!
Quiero informar que como empleada analista de PRAXIS y de la gerencia SPEI, se está llevando a cabo todo un proceso erróneo con el desarrollo de las aplicaciones, la calidad es muy mala y manipulan mucho a los clientes. Creo q como usuaria del SPEI y empleada de la consultoría que está encargada de algo tan importante deben estar enterados. No solo es el SPEI, es el SPID y el CEP. Sobretodo el arquitecto Ángel Saldivar manipula tanto las cosas que lo que les entrega es pura basura sinceramente. 
Espero hagan algo al respecto.</v>
          </cell>
          <cell r="D300" t="str">
            <v>Rosa del Carmen Salas Castillo</v>
          </cell>
          <cell r="E300" t="str">
            <v>sacurosa1@gmail.com</v>
          </cell>
          <cell r="F300" t="str">
            <v>Banco de México</v>
          </cell>
          <cell r="M300" t="str">
            <v>México</v>
          </cell>
          <cell r="O300" t="str">
            <v>Entrega por el Sistema de Solicitudes de Acceso a la Información</v>
          </cell>
          <cell r="P300">
            <v>42670</v>
          </cell>
          <cell r="Q300">
            <v>42702</v>
          </cell>
          <cell r="Y300" t="str">
            <v>Casillas Trejo Elizabeth</v>
          </cell>
          <cell r="Z300" t="str">
            <v>Cancelado</v>
          </cell>
          <cell r="AA300">
            <v>42670</v>
          </cell>
          <cell r="AB300">
            <v>42692</v>
          </cell>
        </row>
        <row r="301">
          <cell r="B301" t="str">
            <v>CTC-BM-17668</v>
          </cell>
          <cell r="C301" t="str">
            <v>Pensando en la tasa natural de interés, como aquella a la cual los proyectos de inversión se vuelven rentables, me gustaría saber si en Banco de México existe alguna encuesta a los empresarios que les pregunte a qué tasa de interés (por el costo de su financiamiento) sus proyectos de inversión se volverían rentables. Gracias.</v>
          </cell>
          <cell r="D301" t="str">
            <v>Wendy Moreno</v>
          </cell>
          <cell r="E301" t="str">
            <v>wendymoreno@hotmail.com</v>
          </cell>
          <cell r="F301" t="str">
            <v>Banco de México</v>
          </cell>
          <cell r="M301" t="str">
            <v>México</v>
          </cell>
          <cell r="O301" t="str">
            <v>Entrega por el Sistema de Solicitudes de Acceso a la Información</v>
          </cell>
          <cell r="P301">
            <v>42670</v>
          </cell>
          <cell r="Q301">
            <v>42702</v>
          </cell>
          <cell r="S301" t="str">
            <v>Información pública</v>
          </cell>
          <cell r="T301" t="str">
            <v>Encuestas</v>
          </cell>
          <cell r="V301" t="str">
            <v>Se anexa respuesta</v>
          </cell>
          <cell r="W301">
            <v>60</v>
          </cell>
          <cell r="X301" t="str">
            <v>NO</v>
          </cell>
          <cell r="Y301" t="str">
            <v>Muñoz Nando Rubén</v>
          </cell>
          <cell r="Z301" t="str">
            <v>Concluido</v>
          </cell>
          <cell r="AA301">
            <v>42670</v>
          </cell>
          <cell r="AB301">
            <v>42675</v>
          </cell>
        </row>
        <row r="302">
          <cell r="B302">
            <v>6110000029816</v>
          </cell>
          <cell r="C302" t="str">
            <v>Solicito la fracción arancelaria vigente que corresponde a cada uno de los siguientes productos:  Aceituna Acelga Achiote Agapando (gruesa) Agave Aguacate Ajo Ajonjolí Álamo Albahaca Albricia Alcachofa Alcatraz (gruesa) Alfalfa achicalada Alfalfa verde Algarrobo Algodón hueso Alhelí Alhelí (Gruesa) Alhelí (Manojo) Almácigo (Planta) Alpiste Alpiste ornamental (Manojo) Alstroemería (Gruesa) Amaranto Anís Anturios(Gruesa) Apio Apio semilla Árbol de navidad (planta) Aretillo (planta) Arrayán Arroz palay Arvejón Aster (Manojo) Ave del paraiso (gruesa) Avena forrajera Avena grano Avena grano semilla Azucena (gruesa) Baby back choi Bambú Bangaña Begonia (planta) Belén (Planta) Berenjena Betabel Blueberry Boi Choi Brócoli Cacahuate Cacao Café cereza Caimito Calabacita Calabaza Calabaza semilla o Chihua Calancoe (planta) Camote Canola Canola forraje Caña de azúcar Caña de azúcar Otro uso Caña de azúcar semilla Capulín Carambolo Cártamo Cártamo forrajero en verde Cebada forrajera Cebada grano Cebada grano semilla Cebolla Cebolla semilla Centeno forrajero en verde Centeno grano Cereza Chabacano Chayote Chía Chícharo Chilacayote Chile verde Chile verde semilla Chirimoya Chives Choi Sum Cilantro Cilantro semilla Cineraria (planta) Ciruela Cítricos Clavel (gruesa) Coco fruta Col (repollo) Col de bruselas Coliflor Colinabo Colza Comino Copra Crisantemo (gruesa) Crisantemo (planta) Cyclamen planta Dátil Dólar (manojo) Durazno Ebo (janamargo  o veza) Ebo (janamargo  o veza) grano Ejote Elote Eneldo Epazote Espárrago Especias y Medicinales Espinaca Estropajo Eucalipto Flor cera Flor perrito Flores Flores (gruesa) Flores (manojo) Flores (planta) Forrajes Frambuesa Fresa Fresa (planta) Frijol Frijol (semilla) Frijol X pelón Frutales Varios Gailan Garbanzo forrajero Garbanzo grano Garbanzo porquero semilla Garbanzo semilla Geranio (planta) Gerbera (gruesa) Girasol Girasol flor (gruesa) Girasol forrajero Girasol semilla Gladiola (gruesa) Granada Guaje Guaje (verdura) Guamúchil Guanábana Guayaba Haba grano Haba grano semilla Haba verde Helecho Helecho (manojo) Henequén Henequén verde Hierbabuena Higo Higuerilla Hoja de plátano Hongos Hortalizas Hortensia (planta) Huauzontle Hule Hevea Inmortal (manojo) Jaca (Jackfruit) Jamaica Jatropha Jenjibre Jícama Jícama semilla Jojoba Kale Kenaf semilla Kohlrabi Lechuga Leek Lenteja Lilium (gruesa) Lilium (planta) Lima Limón Limón real Limonium (manojo) Linaza Linaza Ornamental (Manojo) Litchi Macadámia Maguey forrajero Maguey mixiotero Maguey pulquero (miles de  lts.) Maíz forrajero Maíz grano Maíz grano semilla Maíz palomero Malanga Mamey Mandarina Mango Mangostán Mano de león Manzana Manzanilla Maracuyá Maralfalfa Marañón Margarita (manojo) Mejorana Melón Melón amargo Melón semilla Membrillo Menta Mijo Mijo forrajero Moringa Moringa orgánico Mostaza Nabo Nabo forrajero Nanche Napa Naranja Nardo (gruesa) Níspero Noche buena (planta) Noni Nopal forrajero Nopalitos Nube Nube (manojo) Nuez Okra (Angú O Gombo) Olleto Orégano Orquídea Palma Africana o de aceite Palma de ornato (planta) Palma de ornato camedor (gruesa) Palma taco Palo de arco Papa Papa semilla Pápalo Papaya Pasto (tapete) m2 Pastos Pensamiento (planta) Pepino Pepino semilla Pera Perejil Perón Persimonio Petunia (Planta) Pimienta Piña Piñón Pipicha Pistache Pitahaya Pitaya Plantas de ornato (planta) Plantero de tabaco (planta) Plátano Polar Polar (gruesa) Pon - Pon (gruesa) Poro Quelite Rábano Rambután Ramón Rapiní Remolacha forrajera Romerito Romero Rosa Rosa (gruesa) Rosa (planta) Rye grass en verde Sábila Salvia Sandía Sandía semilla Saramuyo Shop suey Solidago (manojo) Sorgo escobero Sorgo forrajero Sorgo grano Sorgo semilla Soya Soya semilla Statice Statice (manojo) Stevia Tabaco Tamarindo Tangelo Tangerina Tarragón Te Limón Tejocote Terciopelo (manojo) Tomate rojo (jitomate semilla) Jitomate Tomate verde Tomillo Toronja (pomelo) Trébol Trigo forrajero Trigo grano Trigo grano semilla Trigo ornamental (manojo) Triticale forrajero Tritica</v>
          </cell>
          <cell r="D302" t="str">
            <v>DULCE MARÍA ROSALES DÍAZ</v>
          </cell>
          <cell r="E302" t="str">
            <v>TransparenciaBM@outlook.com</v>
          </cell>
          <cell r="F302" t="str">
            <v>Banco de México</v>
          </cell>
          <cell r="H302" t="str">
            <v>MORELOS</v>
          </cell>
          <cell r="I302" t="str">
            <v>Atlautla de Victoria</v>
          </cell>
          <cell r="J302" t="str">
            <v>ATLAUTLA</v>
          </cell>
          <cell r="K302" t="str">
            <v>México</v>
          </cell>
          <cell r="L302">
            <v>56970</v>
          </cell>
          <cell r="M302" t="str">
            <v>México</v>
          </cell>
          <cell r="N302" t="str">
            <v>Correo electrónico: dmrosales@fnd.gob.mx</v>
          </cell>
          <cell r="O302" t="str">
            <v>Correo electrónico</v>
          </cell>
          <cell r="P302">
            <v>42670</v>
          </cell>
          <cell r="Q302">
            <v>42702</v>
          </cell>
          <cell r="S302" t="str">
            <v>Información no competencia del BM</v>
          </cell>
          <cell r="T302" t="str">
            <v>Acceso a la información</v>
          </cell>
          <cell r="V302" t="str">
            <v>La respuesta a su solicitud 6110000029816 la encontrará en el archivo adjunto.</v>
          </cell>
          <cell r="W302">
            <v>35</v>
          </cell>
          <cell r="X302" t="str">
            <v>NO</v>
          </cell>
          <cell r="Y302" t="str">
            <v>Casillas Trejo Elizabeth</v>
          </cell>
          <cell r="Z302" t="str">
            <v>Concluido</v>
          </cell>
          <cell r="AA302">
            <v>42670</v>
          </cell>
          <cell r="AB302">
            <v>42675</v>
          </cell>
        </row>
        <row r="303">
          <cell r="B303">
            <v>6110000029916</v>
          </cell>
          <cell r="C303" t="str">
            <v>Solicito la información de TODOS los funcionarios del Banco de México y de los empleados que cumplen con el factor 90 o 95, la siguiente información:
nombre, puesto, edad y fecha de ingreso al Banco de México.</v>
          </cell>
          <cell r="D303" t="str">
            <v>DEHW NYUTE</v>
          </cell>
          <cell r="E303" t="str">
            <v>TransparenciaBM@outlook.com</v>
          </cell>
          <cell r="F303" t="str">
            <v>Banco de México</v>
          </cell>
          <cell r="H303" t="str">
            <v>PROTASIO TAGLE</v>
          </cell>
          <cell r="I303" t="str">
            <v>San Miguel Chapultepec II Sección</v>
          </cell>
          <cell r="J303" t="str">
            <v>MIGUEL HIDALGO</v>
          </cell>
          <cell r="K303" t="str">
            <v>Distrito Federal</v>
          </cell>
          <cell r="L303">
            <v>11850</v>
          </cell>
          <cell r="M303" t="str">
            <v>México</v>
          </cell>
          <cell r="N303" t="str">
            <v>el factor 90 y 95, es la suma de los años labrados más la edad del individuo.
___________________________________
Correo electrónico: dehe.nyute@gmail.com</v>
          </cell>
          <cell r="O303" t="str">
            <v>Correo electrónico</v>
          </cell>
          <cell r="P303">
            <v>42670</v>
          </cell>
          <cell r="Q303">
            <v>42702</v>
          </cell>
          <cell r="S303" t="str">
            <v>Información pública</v>
          </cell>
          <cell r="T303" t="str">
            <v>Sueldos y salarios</v>
          </cell>
          <cell r="V303" t="str">
            <v>La respuesta a su solicitud 6110000029916 la encontrará en el archivo adjunto.</v>
          </cell>
          <cell r="W303">
            <v>30</v>
          </cell>
          <cell r="X303" t="str">
            <v>NO</v>
          </cell>
          <cell r="Y303" t="str">
            <v>Casillas Trejo Elizabeth</v>
          </cell>
          <cell r="Z303" t="str">
            <v>Concluido</v>
          </cell>
          <cell r="AA303">
            <v>42670</v>
          </cell>
          <cell r="AB303">
            <v>42684</v>
          </cell>
        </row>
        <row r="304">
          <cell r="B304" t="str">
            <v>CTC-BM-17669</v>
          </cell>
          <cell r="C304" t="str">
            <v>obtencion de comprobantes de pago electronicos de forma masiva, derivado de que las entidades receptores de nuestros pagos no han realizado su confirmacion de recibimiento de pago no ha sido posible obtener los comprobantes electronicos CEP es decir no cuentan CDA, por lo que no es posible generar el CEP correspondiente</v>
          </cell>
          <cell r="D304" t="str">
            <v>CARLOS DEL VILLAR</v>
          </cell>
          <cell r="E304" t="str">
            <v>carlos.delvillar@suramexico.com</v>
          </cell>
          <cell r="F304" t="str">
            <v>Banco de México</v>
          </cell>
          <cell r="M304" t="str">
            <v>México</v>
          </cell>
          <cell r="O304" t="str">
            <v>Entrega por el Sistema de Solicitudes de Acceso a la Información</v>
          </cell>
          <cell r="P304">
            <v>42670</v>
          </cell>
          <cell r="Q304">
            <v>42702</v>
          </cell>
          <cell r="S304" t="str">
            <v>Información pública</v>
          </cell>
          <cell r="T304" t="str">
            <v>Sistemas electrónicos de pago</v>
          </cell>
          <cell r="V304" t="str">
            <v>Se anexa respuesta</v>
          </cell>
          <cell r="W304">
            <v>60</v>
          </cell>
          <cell r="X304" t="str">
            <v>NO</v>
          </cell>
          <cell r="Y304" t="str">
            <v>Muñoz Nando Rubén</v>
          </cell>
          <cell r="Z304" t="str">
            <v>Concluido</v>
          </cell>
          <cell r="AA304">
            <v>42670</v>
          </cell>
          <cell r="AB304">
            <v>42674</v>
          </cell>
        </row>
        <row r="305">
          <cell r="B305" t="str">
            <v>CTC-BM-17670</v>
          </cell>
          <cell r="C305" t="str">
            <v>BUEN DIA!
EL MOTIVO DE MI CORREO ES PARA SABER SI A SIDO UNA APLICADA UNA TRASNFERENCIA . YA QUE EL BENEFICIARIO ME DICE QUE NO A RECIBIDO LOS FONDOS. PERO ESTOS YA FUERON DESCONTADOS DE MI CUENTA.
MI CUENTA ES DE BANAMEX
SUCURSAL 331 CUENTA 4749927
A NOMBRE DE DIEGO FRANCO LEAL GARCIA
LA CUENTA BENEFICIARIA
ES A NOMBRE DE AGROGEN S.A. DE C.V.
CUENTA CLABE 012680001716002495
BANCOMER
EL NUMERO DE AUTORIZACIONEN MI OPERACION ES 002726
CON LA CLAVE DE RASTREO 085900027264330168
LA OPERACION FUE POR LA CANTIDAD DE $ 370,294.00
YA QUE COMO LE COMENTO EN MI CUENTA YA VIENE DESCONTADO ESE SALDO Y APARECE APLICADA.
MI CORREO ES : diego_fertilizantes@hotmail.com
tel.-012323212687</v>
          </cell>
          <cell r="D305" t="str">
            <v>DIEGO FRANCO LEAL GARCIA</v>
          </cell>
          <cell r="E305" t="str">
            <v>diego_fertilizantes@hotmail.com</v>
          </cell>
          <cell r="F305" t="str">
            <v>Banco de México</v>
          </cell>
          <cell r="O305" t="str">
            <v>Entrega por el Sistema de Solicitudes de Acceso a la Información</v>
          </cell>
          <cell r="P305">
            <v>42670</v>
          </cell>
          <cell r="Q305">
            <v>42702</v>
          </cell>
          <cell r="S305" t="str">
            <v>Información pública</v>
          </cell>
          <cell r="T305" t="str">
            <v>SPEI</v>
          </cell>
          <cell r="V305" t="str">
            <v>La respuesta a su solicitud CTC-BM-17670, se encuentra en el archivo adjunto.</v>
          </cell>
          <cell r="W305">
            <v>40</v>
          </cell>
          <cell r="X305" t="str">
            <v>NO</v>
          </cell>
          <cell r="Y305" t="str">
            <v>Ríos Peraza Gladys Adriana</v>
          </cell>
          <cell r="Z305" t="str">
            <v>Concluido</v>
          </cell>
          <cell r="AA305">
            <v>42670</v>
          </cell>
          <cell r="AB305">
            <v>42674</v>
          </cell>
        </row>
        <row r="306">
          <cell r="B306" t="str">
            <v>CTC-BM-17671</v>
          </cell>
          <cell r="C306" t="str">
            <v>Hi the database of your historical data for primary dealer securities borrowings has server error for quite some time. 
This field does not allow me to paste the hyperlink here as some characters are not allowed. Would very much appreciate if it can be fixed. 
Many thanks</v>
          </cell>
          <cell r="D306" t="str">
            <v>Koh Chee Sin</v>
          </cell>
          <cell r="E306" t="str">
            <v>koh.chee.sin@icprc.com</v>
          </cell>
          <cell r="F306" t="str">
            <v>Banco de México</v>
          </cell>
          <cell r="O306" t="str">
            <v>Entrega por el Sistema de Solicitudes de Acceso a la Información</v>
          </cell>
          <cell r="P306">
            <v>42671</v>
          </cell>
          <cell r="Q306">
            <v>42703</v>
          </cell>
          <cell r="S306" t="str">
            <v>Información pública</v>
          </cell>
          <cell r="T306" t="str">
            <v>Acceso a la información</v>
          </cell>
          <cell r="V306" t="str">
            <v>Se anexa respuesta</v>
          </cell>
          <cell r="W306">
            <v>60</v>
          </cell>
          <cell r="X306" t="str">
            <v>NO</v>
          </cell>
          <cell r="Y306" t="str">
            <v>Muñoz Nando Rubén</v>
          </cell>
          <cell r="Z306" t="str">
            <v>Concluido</v>
          </cell>
          <cell r="AA306">
            <v>42671</v>
          </cell>
          <cell r="AB306">
            <v>42675</v>
          </cell>
        </row>
        <row r="307">
          <cell r="B307" t="str">
            <v>CTC-BM-17675</v>
          </cell>
          <cell r="C307" t="str">
            <v>Buen día!!
Me pongo en contacto con ustedes para solicitar orientación sobre el cálculo del GAT, debido a que al momento de aplicar una comisión mi cálculo no coincide con el generado en la calculadora de Banxico.</v>
          </cell>
          <cell r="D307" t="str">
            <v>Viridiana Morales Hernandez</v>
          </cell>
          <cell r="E307" t="str">
            <v>vmorales@cajamorelia.com.mx</v>
          </cell>
          <cell r="F307" t="str">
            <v>Banco de México</v>
          </cell>
          <cell r="M307" t="str">
            <v>México</v>
          </cell>
          <cell r="O307" t="str">
            <v>Entrega por el Sistema de Solicitudes de Acceso a la Información</v>
          </cell>
          <cell r="P307">
            <v>42671</v>
          </cell>
          <cell r="Q307">
            <v>42703</v>
          </cell>
          <cell r="S307" t="str">
            <v>Información pública</v>
          </cell>
          <cell r="T307" t="str">
            <v>Créditos personales</v>
          </cell>
          <cell r="V307" t="str">
            <v>La respuesta a su solicitud CTC-BM-17675 se encuentra en el archivo adjunto.</v>
          </cell>
          <cell r="W307">
            <v>40</v>
          </cell>
          <cell r="X307" t="str">
            <v>NO</v>
          </cell>
          <cell r="Y307" t="str">
            <v>Ríos Peraza Gladys Adriana</v>
          </cell>
          <cell r="Z307" t="str">
            <v>Concluido</v>
          </cell>
          <cell r="AA307">
            <v>42671</v>
          </cell>
          <cell r="AB307">
            <v>42678</v>
          </cell>
        </row>
        <row r="308">
          <cell r="B308" t="str">
            <v>CTC-BM-17690</v>
          </cell>
          <cell r="C308" t="str">
            <v>A quién corresponda:
Soy estudiante de octavo semestre de la Licenciatura en Administración Industrial, y actualmente estudio , en la UNIDAD PROFESIONAL INTERDISCIPLINARIA DE INGENIERÍAS Y CIENCIAS SOCIALES Y ADMMINISTRATIVAS.
Estoy interesado en realizar mi servicio social en tan importante institución,pero tengo una duda,con respecto a la docuentacion que necesito para poder realizarlo.
Por el momento es todo de antemano agradezco su atención.</v>
          </cell>
          <cell r="D308" t="str">
            <v>Avila Romero Carlos Ismael</v>
          </cell>
          <cell r="E308" t="str">
            <v>carlos_magnusar89@outlook.com</v>
          </cell>
          <cell r="F308" t="str">
            <v>Banco de México</v>
          </cell>
          <cell r="M308" t="str">
            <v>México</v>
          </cell>
          <cell r="O308" t="str">
            <v>Entrega por el Sistema de Solicitudes de Acceso a la Información</v>
          </cell>
          <cell r="P308">
            <v>42671</v>
          </cell>
          <cell r="Q308">
            <v>42703</v>
          </cell>
          <cell r="S308" t="str">
            <v>Información pública</v>
          </cell>
          <cell r="T308" t="str">
            <v>Reclutamiento y selección</v>
          </cell>
          <cell r="V308" t="str">
            <v>Se anexa respuesta</v>
          </cell>
          <cell r="W308">
            <v>60</v>
          </cell>
          <cell r="X308" t="str">
            <v>NO</v>
          </cell>
          <cell r="Y308" t="str">
            <v>Muñoz Nando Rubén</v>
          </cell>
          <cell r="Z308" t="str">
            <v>Concluido</v>
          </cell>
          <cell r="AA308">
            <v>42671</v>
          </cell>
          <cell r="AB308">
            <v>42677</v>
          </cell>
        </row>
        <row r="309">
          <cell r="B309" t="str">
            <v>CTC-BM-17707</v>
          </cell>
          <cell r="C309" t="str">
            <v>ANTES QUE NADA AGRADEZCO SUS ATENCIONES UTILIZO ESTE MEDIO DE CONSULTA PARA SOLICITAR COPIA ELECTRÓNICA O FÍSICA DE LAS CONDICIONES GENERALES DE TRABAJO DEL BANCO DE MÉXICO, VIGENTES HASTA EL TREINTA Y UNO DE JULIO DEL AÑO 1994.</v>
          </cell>
          <cell r="D309" t="str">
            <v>SAMUEL ALATRISTE GONZALEZ</v>
          </cell>
          <cell r="E309" t="str">
            <v>salatriste@hotmail.com</v>
          </cell>
          <cell r="F309" t="str">
            <v>Banco de México</v>
          </cell>
          <cell r="M309" t="str">
            <v>México</v>
          </cell>
          <cell r="O309" t="str">
            <v>Entrega por el Sistema de Solicitudes de Acceso a la Información</v>
          </cell>
          <cell r="P309">
            <v>42671</v>
          </cell>
          <cell r="Q309">
            <v>42703</v>
          </cell>
          <cell r="S309" t="str">
            <v>Información pública</v>
          </cell>
          <cell r="T309" t="str">
            <v>Relaciones laborales y sindicales</v>
          </cell>
          <cell r="V309" t="str">
            <v>La respuesta a su solicitud se encuentra en el archivo adjunto.</v>
          </cell>
          <cell r="W309">
            <v>40</v>
          </cell>
          <cell r="X309" t="str">
            <v>NO</v>
          </cell>
          <cell r="Y309" t="str">
            <v>Ríos Peraza Gladys Adriana</v>
          </cell>
          <cell r="Z309" t="str">
            <v>Concluido</v>
          </cell>
          <cell r="AA309">
            <v>42671</v>
          </cell>
          <cell r="AB309">
            <v>42678</v>
          </cell>
        </row>
        <row r="310">
          <cell r="B310" t="str">
            <v>CTC-BM-17724</v>
          </cell>
          <cell r="C310" t="str">
            <v>Prueba para validación de plantilla</v>
          </cell>
          <cell r="D310" t="str">
            <v>Transparencia Banxico</v>
          </cell>
          <cell r="E310" t="str">
            <v>TransparenciaBM@outlook.com</v>
          </cell>
          <cell r="F310" t="str">
            <v>Banco de México</v>
          </cell>
          <cell r="O310" t="str">
            <v>Entrega por el Sistema de Solicitudes de Acceso a la Información</v>
          </cell>
          <cell r="P310">
            <v>42671</v>
          </cell>
          <cell r="Q310">
            <v>42703</v>
          </cell>
          <cell r="S310" t="str">
            <v>Información pública</v>
          </cell>
          <cell r="T310" t="str">
            <v>Acceso a la información</v>
          </cell>
          <cell r="V310" t="str">
            <v>Una vez validada la plantilla, se puede cerrar la solicitud de prueba.</v>
          </cell>
          <cell r="W310">
            <v>20</v>
          </cell>
          <cell r="X310" t="str">
            <v>NO</v>
          </cell>
          <cell r="Y310" t="str">
            <v>Casillas Trejo Elizabeth</v>
          </cell>
          <cell r="Z310" t="str">
            <v>Concluido</v>
          </cell>
          <cell r="AA310">
            <v>42671</v>
          </cell>
          <cell r="AB310">
            <v>42697</v>
          </cell>
        </row>
        <row r="311">
          <cell r="B311" t="str">
            <v>CTC-BM-17725</v>
          </cell>
          <cell r="C311" t="str">
            <v>Buenos dias, en donde puedo saber el costo de los set de monedas de los años de 1990 a 1999 , el costo por año y en donde puedo saber que serie de billetes tienen en venta y como poder realizar la compra de los mismos.</v>
          </cell>
          <cell r="D311" t="str">
            <v>Carlos Alberto Hernandez Villalobos</v>
          </cell>
          <cell r="E311" t="str">
            <v>Carloshdz188@gmail.com</v>
          </cell>
          <cell r="F311" t="str">
            <v>Banco de México</v>
          </cell>
          <cell r="M311" t="str">
            <v>México</v>
          </cell>
          <cell r="O311" t="str">
            <v>Entrega por el Sistema de Solicitudes de Acceso a la Información</v>
          </cell>
          <cell r="P311">
            <v>42672</v>
          </cell>
          <cell r="Q311">
            <v>42703</v>
          </cell>
          <cell r="S311" t="str">
            <v>Información pública</v>
          </cell>
          <cell r="T311" t="str">
            <v>Metales preciosos</v>
          </cell>
          <cell r="V311" t="str">
            <v>Se anexa respuesta</v>
          </cell>
          <cell r="W311">
            <v>60</v>
          </cell>
          <cell r="X311" t="str">
            <v>NO</v>
          </cell>
          <cell r="Y311" t="str">
            <v>Muñoz Nando Rubén</v>
          </cell>
          <cell r="Z311" t="str">
            <v>Concluido</v>
          </cell>
          <cell r="AA311">
            <v>42672</v>
          </cell>
          <cell r="AB311">
            <v>42677</v>
          </cell>
        </row>
        <row r="312">
          <cell r="B312" t="str">
            <v>LT-BM-17726</v>
          </cell>
          <cell r="C312" t="str">
            <v>Estimadas autoridades de Banxico:
Muchas gracias por la respuesta: LT-BM-17497. Ya he corroborado la información en la página del DOF y los precios están ahí. Me ha sido muy útil saber cómo encontrar el agregado de la información. 
Escribo nuevamente porque la codificación que se requiere para extraer esos datos es muy laboriosa. Los datos que yo necesito en realidad son muy pocos. Sería posible que ustedes me proveyeran la serie de nivel de precios (mensual) por municipio:
- De los siguientes productios: (1) electricidad, (2) combustibles (gasolina, gas LP, gas natural, carbón ...), (3) transporte y (4) agua.
- Durante los anios: 2008-2011.
Les estaría muy agradecida si me pudieran apoyar con la información anterior.
Saludos cirdiales,
Ana K. Negrete</v>
          </cell>
          <cell r="D312" t="str">
            <v>Ana Karen Negrete García</v>
          </cell>
          <cell r="E312" t="str">
            <v>ana.karen.negrete@gmail.com</v>
          </cell>
          <cell r="F312" t="str">
            <v>Banco de México</v>
          </cell>
          <cell r="H312" t="str">
            <v>Lange Reihe</v>
          </cell>
          <cell r="I312" t="str">
            <v>St. Georg</v>
          </cell>
          <cell r="J312" t="str">
            <v>Hamburgo</v>
          </cell>
          <cell r="K312" t="str">
            <v>Hamburgo</v>
          </cell>
          <cell r="L312">
            <v>20099</v>
          </cell>
          <cell r="M312" t="str">
            <v>México</v>
          </cell>
          <cell r="N312" t="str">
            <v>http://www3.inegi.org.mx/sistemas/inp/preciospromedio/</v>
          </cell>
          <cell r="O312" t="str">
            <v>Correo electrónico</v>
          </cell>
          <cell r="P312">
            <v>42674</v>
          </cell>
          <cell r="Q312">
            <v>42704</v>
          </cell>
          <cell r="S312" t="str">
            <v>Información pública</v>
          </cell>
          <cell r="T312" t="str">
            <v>Indices de precios</v>
          </cell>
          <cell r="V312" t="str">
            <v>La respuesta a su solicitud LT-BM-17726 se encuentra en el archivo adjunto.</v>
          </cell>
          <cell r="W312">
            <v>40</v>
          </cell>
          <cell r="X312" t="str">
            <v>NO</v>
          </cell>
          <cell r="Y312" t="str">
            <v>Ríos Peraza Gladys Adriana</v>
          </cell>
          <cell r="Z312" t="str">
            <v>Concluido</v>
          </cell>
          <cell r="AA312">
            <v>42674</v>
          </cell>
          <cell r="AB312">
            <v>42678</v>
          </cell>
        </row>
        <row r="313">
          <cell r="B313" t="str">
            <v>CTC-BM-17727</v>
          </cell>
          <cell r="C313" t="str">
            <v>Hola buen día kisiera comprar un juego d billetes tipo A,B y tipo D conmemorativo monedas d $5 la colección completa un álbum para monedas d $5 monedas d $20 pesos principalmente las d Hidalgo</v>
          </cell>
          <cell r="D313" t="str">
            <v>Adrián Lopez Reyes</v>
          </cell>
          <cell r="E313" t="str">
            <v>adrian_foto_video@hotmail.com</v>
          </cell>
          <cell r="F313" t="str">
            <v>Banco de México</v>
          </cell>
          <cell r="O313" t="str">
            <v>Entrega por el Sistema de Solicitudes de Acceso a la Información</v>
          </cell>
          <cell r="P313">
            <v>42674</v>
          </cell>
          <cell r="Q313">
            <v>42704</v>
          </cell>
          <cell r="S313" t="str">
            <v>Información pública</v>
          </cell>
          <cell r="T313" t="str">
            <v>Metales preciosos</v>
          </cell>
          <cell r="V313" t="str">
            <v>Se anexa respuesta</v>
          </cell>
          <cell r="W313">
            <v>60</v>
          </cell>
          <cell r="X313" t="str">
            <v>NO</v>
          </cell>
          <cell r="Y313" t="str">
            <v>Muñoz Nando Rubén</v>
          </cell>
          <cell r="Z313" t="str">
            <v>Concluido</v>
          </cell>
          <cell r="AA313">
            <v>42674</v>
          </cell>
          <cell r="AB313">
            <v>42677</v>
          </cell>
        </row>
        <row r="314">
          <cell r="B314" t="str">
            <v>CTC-BM-17731</v>
          </cell>
          <cell r="C314" t="str">
            <v>Hola,
Actualmente estoy realizando una investigación y estoy utilizando los indicadores diarios de la Bolsa Mexicana de Valores por sector, desde 2009 al 2016. Tengo una duda en cuanto a los datos, en el sector Servicios y bienes de consumo no básico hay un valor extremo, y deseaba saber a qué se debía esto. En marzo 11 del 2015, el índice de estar en un nivel de 542.68, el día anterior, cayó a 209.78. Sin embargo, para el siguiente día, marzo 12 2015, el valor regresó a sus niveles de 541.35.
Muchas gracias
Saludos,
Odette Yga</v>
          </cell>
          <cell r="D314" t="str">
            <v>Odette Yga Aguirre</v>
          </cell>
          <cell r="E314" t="str">
            <v>odette.yga@udem.edu</v>
          </cell>
          <cell r="F314" t="str">
            <v>Banco de México</v>
          </cell>
          <cell r="M314" t="str">
            <v>México</v>
          </cell>
          <cell r="O314" t="str">
            <v>Entrega por el Sistema de Solicitudes de Acceso a la Información</v>
          </cell>
          <cell r="P314">
            <v>42674</v>
          </cell>
          <cell r="Q314">
            <v>42704</v>
          </cell>
          <cell r="S314" t="str">
            <v>Información pública</v>
          </cell>
          <cell r="T314" t="str">
            <v>Información crediticia</v>
          </cell>
          <cell r="V314" t="str">
            <v>La respuesta a su consulta CTC-BM-17731 la encontrará en el archivo adjunto.</v>
          </cell>
          <cell r="W314">
            <v>35</v>
          </cell>
          <cell r="X314" t="str">
            <v>NO</v>
          </cell>
          <cell r="Y314" t="str">
            <v>Casillas Trejo Elizabeth</v>
          </cell>
          <cell r="Z314" t="str">
            <v>Concluido</v>
          </cell>
          <cell r="AA314">
            <v>42674</v>
          </cell>
          <cell r="AB314">
            <v>42678</v>
          </cell>
        </row>
        <row r="315">
          <cell r="B315">
            <v>6110000030016</v>
          </cell>
          <cell r="C315" t="str">
            <v xml:space="preserve">¿Quién Administra al Fideicomiso Público? y cual es la finalidad de los fideicomisos públicos.
</v>
          </cell>
          <cell r="D315" t="str">
            <v>JORGE ALEJANDRO HURTADO JUÁREZ</v>
          </cell>
          <cell r="E315" t="str">
            <v>TransparenciaBM@outlook.com</v>
          </cell>
          <cell r="F315" t="str">
            <v>Banco de México</v>
          </cell>
          <cell r="H315" t="str">
            <v>ATOTONILCO 1445 SAN FELIPE DE JESUS</v>
          </cell>
          <cell r="I315" t="str">
            <v>San Felipe de Jesús</v>
          </cell>
          <cell r="J315" t="str">
            <v>GUSTAVO A. MADERO</v>
          </cell>
          <cell r="K315" t="str">
            <v>Distrito Federal</v>
          </cell>
          <cell r="L315">
            <v>7510</v>
          </cell>
          <cell r="M315" t="str">
            <v>México</v>
          </cell>
          <cell r="N315" t="str">
            <v>Correo electrónico: ahurtado84@live.com.mx</v>
          </cell>
          <cell r="O315" t="str">
            <v>Correo electrónico</v>
          </cell>
          <cell r="P315">
            <v>42674</v>
          </cell>
          <cell r="Q315">
            <v>42704</v>
          </cell>
          <cell r="S315" t="str">
            <v>Información pública</v>
          </cell>
          <cell r="T315" t="str">
            <v>Acceso a la información</v>
          </cell>
          <cell r="V315" t="str">
            <v>Al no recibir la información adicional requerida, se cierra la solicitud por desistimiento</v>
          </cell>
          <cell r="W315">
            <v>5</v>
          </cell>
          <cell r="X315" t="str">
            <v>NO</v>
          </cell>
          <cell r="Y315" t="str">
            <v>Casillas Trejo Elizabeth</v>
          </cell>
          <cell r="Z315" t="str">
            <v>Concluido</v>
          </cell>
          <cell r="AA315">
            <v>42674</v>
          </cell>
          <cell r="AB315">
            <v>42691</v>
          </cell>
        </row>
        <row r="316">
          <cell r="B316" t="str">
            <v>CTC-BM-17736</v>
          </cell>
          <cell r="C316" t="str">
            <v>Buen día, se solicita proporcionar la información de cuántos billetes están circulando en México de $500 pesos pero por Emisión, es decir ¿cuántos de Ignacio Zaragoza y cuántos de Diego Rivera?</v>
          </cell>
          <cell r="D316" t="str">
            <v>AMANDA CORONA</v>
          </cell>
          <cell r="E316" t="str">
            <v>AMANDA.CORONA@DIEBOLDNIXDORF.COM</v>
          </cell>
          <cell r="F316" t="str">
            <v>Banco de México</v>
          </cell>
          <cell r="M316" t="str">
            <v>México</v>
          </cell>
          <cell r="O316" t="str">
            <v>Entrega por el Sistema de Solicitudes de Acceso a la Información</v>
          </cell>
          <cell r="P316">
            <v>42674</v>
          </cell>
          <cell r="Q316">
            <v>42704</v>
          </cell>
          <cell r="S316" t="str">
            <v>Información pública</v>
          </cell>
          <cell r="T316" t="str">
            <v>Planeación</v>
          </cell>
          <cell r="V316" t="str">
            <v>Se anexa respuesta</v>
          </cell>
          <cell r="W316">
            <v>60</v>
          </cell>
          <cell r="X316" t="str">
            <v>NO</v>
          </cell>
          <cell r="Y316" t="str">
            <v>Muñoz Nando Rubén</v>
          </cell>
          <cell r="Z316" t="str">
            <v>Concluido</v>
          </cell>
          <cell r="AA316">
            <v>42674</v>
          </cell>
          <cell r="AB316">
            <v>42677</v>
          </cell>
        </row>
        <row r="317">
          <cell r="B317" t="str">
            <v>CTC-BM-17737</v>
          </cell>
          <cell r="C317" t="str">
            <v>NECESITO POR FAVOR LA PUBLICACION DE LAS TASAS DE ACEPTACIONES BANCARIAS A PLAZOS DE 7, 28 Y 91 DIAS 
POR FAVOR, EN EL 2015 PUDE IMPRIMIR UNA, SIN EMBARGO ACTUALMENTE NO LAS LOCALIZO, NO LAS PRESENTA COMO TAL O NO HE SABIDO LOCALIZARLAS.
GRACIAS</v>
          </cell>
          <cell r="D317" t="str">
            <v>JUAN MANUEL AGUILAR MAYA</v>
          </cell>
          <cell r="E317" t="str">
            <v>scorporativosaguilarmaya@hotmail.com</v>
          </cell>
          <cell r="F317" t="str">
            <v>Banco de México</v>
          </cell>
          <cell r="O317" t="str">
            <v>Entrega por el Sistema de Solicitudes de Acceso a la Información</v>
          </cell>
          <cell r="P317">
            <v>42674</v>
          </cell>
          <cell r="Q317">
            <v>42704</v>
          </cell>
          <cell r="S317" t="str">
            <v>Información pública</v>
          </cell>
          <cell r="T317" t="str">
            <v>Acceso a la información</v>
          </cell>
          <cell r="V317" t="str">
            <v>Se anexa respuesta</v>
          </cell>
          <cell r="W317">
            <v>60</v>
          </cell>
          <cell r="X317" t="str">
            <v>NO</v>
          </cell>
          <cell r="Y317" t="str">
            <v>Muñoz Nando Rubén</v>
          </cell>
          <cell r="Z317" t="str">
            <v>Concluido</v>
          </cell>
          <cell r="AA317">
            <v>42674</v>
          </cell>
          <cell r="AB317">
            <v>42678</v>
          </cell>
        </row>
        <row r="318">
          <cell r="B318" t="str">
            <v>CTC-BM-17740</v>
          </cell>
          <cell r="C318" t="str">
            <v>mi pregunta es sobre el tipo de cambio fix, el próximo miercoles no habrá emision del fix? roda vez que el dia no es oficial pero no habra bancos, se recorrerá un día más?</v>
          </cell>
          <cell r="D318" t="str">
            <v>César Delgado</v>
          </cell>
          <cell r="E318" t="str">
            <v>cdelgado@ragasa.com.mx</v>
          </cell>
          <cell r="F318" t="str">
            <v>Banco de México</v>
          </cell>
          <cell r="M318" t="str">
            <v>México</v>
          </cell>
          <cell r="O318" t="str">
            <v>Entrega por el Sistema de Solicitudes de Acceso a la Información</v>
          </cell>
          <cell r="P318">
            <v>42674</v>
          </cell>
          <cell r="Q318">
            <v>42704</v>
          </cell>
          <cell r="S318" t="str">
            <v>Información pública</v>
          </cell>
          <cell r="T318" t="str">
            <v>Tipos de cambio</v>
          </cell>
          <cell r="V318" t="str">
            <v>La respuesta a su solicitud CTC-BM-17740 se encuentra en el archivo adjunto.</v>
          </cell>
          <cell r="W318">
            <v>90</v>
          </cell>
          <cell r="X318" t="str">
            <v>NO</v>
          </cell>
          <cell r="Y318" t="str">
            <v>Ríos Peraza Gladys Adriana</v>
          </cell>
          <cell r="Z318" t="str">
            <v>Concluido</v>
          </cell>
          <cell r="AA318">
            <v>42674</v>
          </cell>
          <cell r="AB318">
            <v>42675</v>
          </cell>
        </row>
        <row r="319">
          <cell r="B319" t="str">
            <v>CTC-BM-17741</v>
          </cell>
          <cell r="C319" t="str">
            <v>Buenas Tardes. El motivo de mi correo es para solicitar información acerca de las Enajenaciones de Bienes Muebles que el Banco de México pone a disposición a todo el sector público, ya que estoy interesado en participar en la Subastas Públicas de los Vehículos y Equipo diverso que ya no son útiles al Banco de México. Les agradecería me informaran de algún número telefónico o cuenta de correo a quien me pudiera dirigir para solicitar información respecto a fechas en que se realizan las Licitaciones Públicas y demás información referente a esto. Les agradezco de antemano la atención prestada y les envío un afectuoso saludo.</v>
          </cell>
          <cell r="D319" t="str">
            <v>Geovenel del Valle Paredes</v>
          </cell>
          <cell r="E319" t="str">
            <v>geovenel.delvalle@inegi.org.mx</v>
          </cell>
          <cell r="F319" t="str">
            <v>Banco de México</v>
          </cell>
          <cell r="O319" t="str">
            <v>Entrega por el Sistema de Solicitudes de Acceso a la Información</v>
          </cell>
          <cell r="P319">
            <v>42674</v>
          </cell>
          <cell r="Q319">
            <v>42704</v>
          </cell>
          <cell r="S319" t="str">
            <v>Información pública</v>
          </cell>
          <cell r="T319" t="str">
            <v>Baja</v>
          </cell>
          <cell r="V319" t="str">
            <v>Se anexa respuesta</v>
          </cell>
          <cell r="W319">
            <v>60</v>
          </cell>
          <cell r="X319" t="str">
            <v>NO</v>
          </cell>
          <cell r="Y319" t="str">
            <v>Muñoz Nando Rubén</v>
          </cell>
          <cell r="Z319" t="str">
            <v>Concluido</v>
          </cell>
          <cell r="AA319">
            <v>42674</v>
          </cell>
          <cell r="AB319">
            <v>42677</v>
          </cell>
        </row>
        <row r="320">
          <cell r="B320">
            <v>6110000030116</v>
          </cell>
          <cell r="C320" t="str">
            <v xml:space="preserve"> 1- Número de empleados que cuenta con "servicio de gastos médicos mayores" y "seguro de vida". 2- Puestos que tienen los empleados que tienen acceso a estos servicios. 3- Gasto total que se ha tenido durante los años 2014, 2015 y 2016; por los conceptos de "servicio de gastos médicos mayores" y "seguro de vida". Es necesario que los gastos especificados se den para cada concepto (servicio de gastos médicos mayores y seguros de vida); es decir por separado, no acumular la cantidad por los dos tipos de servicios. 4- Aseguradora proveedora del servicio. 5- Tipo de cobertura. 6- Periodo de contratación. 7- Unidad administrativa que celebro el contrato.  8- Objeto del contrato (Nombre del seguro; por ejemplo "seguro colectivo de gastos médicos mayores").  9- Folio de contratación. </v>
          </cell>
          <cell r="D320" t="str">
            <v>ESTRELLA ITZEL VILLALOBOS IBARRA</v>
          </cell>
          <cell r="E320" t="str">
            <v>TransparenciaBM@outlook.com</v>
          </cell>
          <cell r="F320" t="str">
            <v>Banco de México</v>
          </cell>
          <cell r="H320" t="str">
            <v>ESTADO DE CHIHUAHUA</v>
          </cell>
          <cell r="I320" t="str">
            <v>Providencia</v>
          </cell>
          <cell r="J320" t="str">
            <v>GUSTAVO A. MADERO</v>
          </cell>
          <cell r="K320" t="str">
            <v>Distrito Federal</v>
          </cell>
          <cell r="L320">
            <v>7550</v>
          </cell>
          <cell r="M320" t="str">
            <v>México</v>
          </cell>
          <cell r="N320" t="str">
            <v>Correo electrónico: star130287@gmail.com
________________________________
Se adjunta documento incluido por la solicitante, contiene la misma información que la solicitud, además de la leyenda: Es de suma importancia por el propio análisis de los datos que se desglosen de manera específica y detallada.</v>
          </cell>
          <cell r="O320" t="str">
            <v>Correo electrónico</v>
          </cell>
          <cell r="P320">
            <v>42674</v>
          </cell>
          <cell r="Q320">
            <v>42704</v>
          </cell>
          <cell r="S320" t="str">
            <v>Información pública</v>
          </cell>
          <cell r="T320" t="str">
            <v>Seguros</v>
          </cell>
          <cell r="V320" t="str">
            <v>La respuesta a su solicitud 6110000030116 la encontrará en el archivo adjunto.</v>
          </cell>
          <cell r="W320">
            <v>90</v>
          </cell>
          <cell r="X320" t="str">
            <v>NO</v>
          </cell>
          <cell r="Y320" t="str">
            <v>Casillas Trejo Elizabeth</v>
          </cell>
          <cell r="Z320" t="str">
            <v>Concluido</v>
          </cell>
          <cell r="AA320">
            <v>42674</v>
          </cell>
          <cell r="AB320">
            <v>42690</v>
          </cell>
        </row>
        <row r="321">
          <cell r="B321" t="str">
            <v>CTC-BM-17742</v>
          </cell>
          <cell r="C321" t="str">
            <v>el dia 26 de octubre hice un epei de mi banco banorte a mi banco banamex pero no se ha realizado el deposito puse mi cuenta de destino mi num celular 2291330676 tengo la clave de rastreo 7279MAP2201610260386375130 ya cheque en la pagina de uds. banxico que el spei se haya realizado y me da un msj num de referencia 161026 estado del pago en banxico dice liquidado pero lo que le informo que es que yo no tenia mi direccionado mi numero celular a mi banco banamex si me pueden apoyar se los agradecer pues es mi quincena</v>
          </cell>
          <cell r="D321" t="str">
            <v>ROSA DELIA PRADO RENDON</v>
          </cell>
          <cell r="E321" t="str">
            <v>rosyprado_15@hotmail.com</v>
          </cell>
          <cell r="F321" t="str">
            <v>Banco de México</v>
          </cell>
          <cell r="O321" t="str">
            <v>Entrega por el Sistema de Solicitudes de Acceso a la Información</v>
          </cell>
          <cell r="P321">
            <v>42674</v>
          </cell>
          <cell r="Q321">
            <v>42704</v>
          </cell>
          <cell r="S321" t="str">
            <v>Información pública</v>
          </cell>
          <cell r="T321" t="str">
            <v>Sistemas electrónicos de pago</v>
          </cell>
          <cell r="V321" t="str">
            <v>Se anexa respuesta</v>
          </cell>
          <cell r="W321">
            <v>60</v>
          </cell>
          <cell r="X321" t="str">
            <v>NO</v>
          </cell>
          <cell r="Y321" t="str">
            <v>Muñoz Nando Rubén</v>
          </cell>
          <cell r="Z321" t="str">
            <v>Concluido</v>
          </cell>
          <cell r="AA321">
            <v>42674</v>
          </cell>
          <cell r="AB321">
            <v>42678</v>
          </cell>
        </row>
        <row r="322">
          <cell r="B322">
            <v>6110000030216</v>
          </cell>
          <cell r="C322" t="str">
            <v>Nombre del puesto, funciones y sueldo del trabajador Mario Doniz</v>
          </cell>
          <cell r="D322" t="str">
            <v>VIOLETA VELASCO</v>
          </cell>
          <cell r="E322" t="str">
            <v>violetavelasco06@hotmail.com</v>
          </cell>
          <cell r="F322" t="str">
            <v>Banco de México</v>
          </cell>
          <cell r="H322" t="str">
            <v>LA PIEDRA</v>
          </cell>
          <cell r="I322" t="str">
            <v>San Vicente La Piedra</v>
          </cell>
          <cell r="J322" t="str">
            <v>AMATENANGO DEL VALLE</v>
          </cell>
          <cell r="K322" t="str">
            <v>Chiapas</v>
          </cell>
          <cell r="L322">
            <v>29435</v>
          </cell>
          <cell r="M322" t="str">
            <v>México</v>
          </cell>
          <cell r="N322" t="str">
            <v xml:space="preserve">Correo electrónico: violetavelasco06@hotmail.com </v>
          </cell>
          <cell r="O322" t="str">
            <v>Correo electrónico</v>
          </cell>
          <cell r="P322">
            <v>42675</v>
          </cell>
          <cell r="Q322">
            <v>42705</v>
          </cell>
          <cell r="S322" t="str">
            <v>Información pública</v>
          </cell>
          <cell r="T322" t="str">
            <v>Organización</v>
          </cell>
          <cell r="V322" t="str">
            <v>La respuesta a su solicitud 6110000030216 la encontrará en el archivo adjunto.</v>
          </cell>
          <cell r="W322">
            <v>35</v>
          </cell>
          <cell r="X322" t="str">
            <v>NO</v>
          </cell>
          <cell r="Y322" t="str">
            <v>Casillas Trejo Elizabeth</v>
          </cell>
          <cell r="Z322" t="str">
            <v>Concluido</v>
          </cell>
          <cell r="AA322">
            <v>42675</v>
          </cell>
          <cell r="AB322">
            <v>42681</v>
          </cell>
        </row>
        <row r="323">
          <cell r="B323">
            <v>6110000030316</v>
          </cell>
          <cell r="C323" t="str">
            <v>¿Cuánto gasta Carstens en comida diariamente?</v>
          </cell>
          <cell r="D323" t="str">
            <v>DR EXTRAÑO IRONMAN NOTENGO</v>
          </cell>
          <cell r="E323" t="str">
            <v>TransparenciaBM@outlook.com</v>
          </cell>
          <cell r="F323" t="str">
            <v>Banco de México</v>
          </cell>
          <cell r="H323" t="str">
            <v>JALOWEEN</v>
          </cell>
          <cell r="I323" t="str">
            <v>El Contadero</v>
          </cell>
          <cell r="J323" t="str">
            <v>ATOTONILCO EL GRANDE</v>
          </cell>
          <cell r="K323" t="str">
            <v>Hidalgo</v>
          </cell>
          <cell r="L323">
            <v>43320</v>
          </cell>
          <cell r="M323" t="str">
            <v>México</v>
          </cell>
          <cell r="O323" t="str">
            <v>Correo electrónico</v>
          </cell>
          <cell r="P323">
            <v>42675</v>
          </cell>
          <cell r="Q323">
            <v>42705</v>
          </cell>
          <cell r="S323" t="str">
            <v>Información pública</v>
          </cell>
          <cell r="T323" t="str">
            <v>Comedor</v>
          </cell>
          <cell r="V323" t="str">
            <v>La respuesta a su solicitud 6110000030316 la encontrará en el archivo adjunto.</v>
          </cell>
          <cell r="W323">
            <v>25</v>
          </cell>
          <cell r="X323" t="str">
            <v>NO</v>
          </cell>
          <cell r="Y323" t="str">
            <v>Casillas Trejo Elizabeth</v>
          </cell>
          <cell r="Z323" t="str">
            <v>Concluido</v>
          </cell>
          <cell r="AA323">
            <v>42675</v>
          </cell>
          <cell r="AB323">
            <v>42678</v>
          </cell>
        </row>
        <row r="324">
          <cell r="B324" t="str">
            <v>CTC-BM-17744</v>
          </cell>
          <cell r="C324" t="str">
            <v>Buenos días, a quien corresponda:
Tengo una duda con respecto al programa CETESdirecto, es la siguiente: Al entrar a dicho programa y recibir los intereses generados ¿Debo hacer declaración anual de impuestos por tal motivo o esto no es así?
Ya he intentado aclarar mi duda yendo a BANSEFI e incluso contactando vía chat en la propia página de CETESdirecto pero no pudieron resolverla.</v>
          </cell>
          <cell r="D324" t="str">
            <v>Víctor Rico</v>
          </cell>
          <cell r="E324" t="str">
            <v>victrico@hotmail.com</v>
          </cell>
          <cell r="F324" t="str">
            <v>Banco de México</v>
          </cell>
          <cell r="O324" t="str">
            <v>Entrega por el Sistema de Solicitudes de Acceso a la Información</v>
          </cell>
          <cell r="P324">
            <v>42675</v>
          </cell>
          <cell r="Q324">
            <v>42705</v>
          </cell>
          <cell r="S324" t="str">
            <v>Información pública</v>
          </cell>
          <cell r="T324" t="str">
            <v>Acceso a la información</v>
          </cell>
          <cell r="V324" t="str">
            <v>La respuesta a su consulta CTC-BM-17744 la encontrará en el archivo adjunto.</v>
          </cell>
          <cell r="W324">
            <v>25</v>
          </cell>
          <cell r="X324" t="str">
            <v>NO</v>
          </cell>
          <cell r="Y324" t="str">
            <v>Casillas Trejo Elizabeth</v>
          </cell>
          <cell r="Z324" t="str">
            <v>Concluido</v>
          </cell>
          <cell r="AA324">
            <v>42675</v>
          </cell>
          <cell r="AB324">
            <v>42677</v>
          </cell>
        </row>
        <row r="325">
          <cell r="B325" t="str">
            <v>CTC-BM-17747</v>
          </cell>
          <cell r="C325" t="str">
            <v>Es el caso que hace algunos meses salí de vacaciones, al regresar me percate de algunas disposiciones de dinero que se realizaron con mi tarjeta de crédito, así mismo tuve conocimiento de la persona que tomo dicha tarjeta, por lo cual presente formal denuncia en su contra ante el Ministerio Público, sin embargo dentro de la investigación me fue requerido el estado de cuenta y la ubicación de los cajeros mediante los cuales se realizaron las disposiciones, sin embargo al acercarme al banco (BANCOMER) me mencionaron que les resultaba imposible proporcionarme dicha información ya que los retiros de efectivo se realizaron mediante cajeros denominados RED ajenos a la Institución por lo cual no contaban con dichos datos, ahora bien para mi resulta trasendental contar con la ubicación de dichos cajeros ya que es el único modo de acreditar de manera fehaciente que efectivamente la imputada de la carpeta de investigación es la responsable del robo realizado en mi contra, y tratándose de que fue una cantidad considerable de la que se dispuso es que solicito su ayuda con el fin de saber que Institución es la encargada de lo relativo a los cajeros RED, proporcione su ubicación y pueda la suscrita solicitar las cámaras de seguridad de estos con el fin de probar mi dicho.</v>
          </cell>
          <cell r="D325" t="str">
            <v>MARIA DE LA LUZ GAONA GARCIA</v>
          </cell>
          <cell r="E325" t="str">
            <v>mnreer@gmail.com</v>
          </cell>
          <cell r="F325" t="str">
            <v>Banco de México</v>
          </cell>
          <cell r="O325" t="str">
            <v>Entrega por el Sistema de Solicitudes de Acceso a la Información</v>
          </cell>
          <cell r="P325">
            <v>42675</v>
          </cell>
          <cell r="Q325">
            <v>42705</v>
          </cell>
          <cell r="S325" t="str">
            <v>Información pública</v>
          </cell>
          <cell r="T325" t="str">
            <v>Cajeros, tarjetas y operaciones relativas</v>
          </cell>
          <cell r="V325" t="str">
            <v>Se anexa respuesta</v>
          </cell>
          <cell r="W325">
            <v>60</v>
          </cell>
          <cell r="X325" t="str">
            <v>NO</v>
          </cell>
          <cell r="Y325" t="str">
            <v>Muñoz Nando Rubén</v>
          </cell>
          <cell r="Z325" t="str">
            <v>Concluido</v>
          </cell>
          <cell r="AA325">
            <v>42675</v>
          </cell>
          <cell r="AB325">
            <v>42689</v>
          </cell>
        </row>
        <row r="326">
          <cell r="B326" t="str">
            <v>LT-BM-17752</v>
          </cell>
          <cell r="C326" t="str">
            <v>SOLICITO ARCHIVO ADJUNTO DEL FOLIO CTC-BM-17625. RECIBI UN CORREO ELECTRONICO PERO NO ME PERMITE VISUALIZAR LA RESPUESTA DE LA ACLARACION SOLICITADA.</v>
          </cell>
          <cell r="D326" t="str">
            <v>CONCEPCION ESPINOSA DE LOS MONTEROS</v>
          </cell>
          <cell r="E326" t="str">
            <v>conny49@yahoo.com.mx</v>
          </cell>
          <cell r="F326" t="str">
            <v>Banco de México</v>
          </cell>
          <cell r="M326" t="str">
            <v>México</v>
          </cell>
          <cell r="O326" t="str">
            <v>Correo electrónico</v>
          </cell>
          <cell r="P326">
            <v>42675</v>
          </cell>
          <cell r="Q326">
            <v>42705</v>
          </cell>
          <cell r="S326" t="str">
            <v>Información pública</v>
          </cell>
          <cell r="T326" t="str">
            <v>Sistemas electrónicos de pago</v>
          </cell>
          <cell r="V326" t="str">
            <v>Para consultar su respuesta a su solicitud LT-BM-17752, deberá ingresar a la siguiente liga: :  https://www.banxico.org.mx/Oficialia_Solicitante/verSolicitudes.do?idServicioUnico=7</v>
          </cell>
          <cell r="W326">
            <v>25</v>
          </cell>
          <cell r="X326" t="str">
            <v>NO</v>
          </cell>
          <cell r="Y326" t="str">
            <v>Casillas Trejo Elizabeth</v>
          </cell>
          <cell r="Z326" t="str">
            <v>Concluido</v>
          </cell>
          <cell r="AA326">
            <v>42675</v>
          </cell>
          <cell r="AB326">
            <v>42677</v>
          </cell>
        </row>
        <row r="327">
          <cell r="B327" t="str">
            <v>CTC-BM-17753</v>
          </cell>
          <cell r="C327" t="str">
            <v>Buenas tardes, en la universidad Autonoma de San Luis Potosí, nos pidieron información acerca del peje billete de Andres Manuel Lopez Obrador, que había sacado con valor a $25. Quería saber que información podría tener de ese dato, ya que desconozco información, sobre ese tema.
De ante mano muchas gracias.</v>
          </cell>
          <cell r="D327" t="str">
            <v>Elisa Graciela Vargas Rodríguez</v>
          </cell>
          <cell r="E327" t="str">
            <v>elisa_egvr@hotmail.com</v>
          </cell>
          <cell r="F327" t="str">
            <v>Banco de México</v>
          </cell>
          <cell r="O327" t="str">
            <v>Entrega por el Sistema de Solicitudes de Acceso a la Información</v>
          </cell>
          <cell r="P327">
            <v>42675</v>
          </cell>
          <cell r="Q327">
            <v>42705</v>
          </cell>
          <cell r="S327" t="str">
            <v>Información pública</v>
          </cell>
          <cell r="T327" t="str">
            <v>Billetes</v>
          </cell>
          <cell r="V327" t="str">
            <v>La respuesta a su consulta CTC-BM-17753 la encontrará en el archivo adjunto.</v>
          </cell>
          <cell r="W327">
            <v>35</v>
          </cell>
          <cell r="X327" t="str">
            <v>NO</v>
          </cell>
          <cell r="Y327" t="str">
            <v>Casillas Trejo Elizabeth</v>
          </cell>
          <cell r="Z327" t="str">
            <v>Concluido</v>
          </cell>
          <cell r="AA327">
            <v>42675</v>
          </cell>
          <cell r="AB327">
            <v>42681</v>
          </cell>
        </row>
        <row r="328">
          <cell r="B328" t="str">
            <v>CTC-BM-17754</v>
          </cell>
          <cell r="C328" t="str">
            <v>En mi solicitud anterior CTC-BM-17624 con fecha 19 del mes en curso omití algunos datos. La transferencia interbancaria que realicé fue de BBVA de mi cuenta de débito 4555103000144157 a las 06.05.45 del día 30 de sept. del año en curso con referencia 0014786016, por la cantidad de $10,000.00 comprobante que tengo a la mano, hacia una cuenta de crédito de BANAMEX 4540690822479983 de la cual soy la titular BBVA dice que fue enviada, BANAMEX dice que no fue recibida. Por su atención muchas gracias (-)
ESTA FUE MI SOLICITUD A LA CUAL ME RESPONDEN COMO ATENDIDA, ME DICEN QUE LO CONSULTE EN EL ARCHIVO ANEXO EN MI CORREO, PERO NO APARECE NINGUN ARCHIVO ANEXO. LES AGRADECERIA ME LO ENVIARAN DE NUEVA CUENTE</v>
          </cell>
          <cell r="D328" t="str">
            <v>CONCEPCION ESPINOSA DE LOS MONTEROS</v>
          </cell>
          <cell r="E328" t="str">
            <v>conny49@yahoo.com.mx</v>
          </cell>
          <cell r="F328" t="str">
            <v>Banco de México</v>
          </cell>
          <cell r="O328" t="str">
            <v>Entrega por el Sistema de Solicitudes de Acceso a la Información</v>
          </cell>
          <cell r="P328">
            <v>42676</v>
          </cell>
          <cell r="Q328">
            <v>42705</v>
          </cell>
          <cell r="S328" t="str">
            <v>Información pública</v>
          </cell>
          <cell r="T328" t="str">
            <v>Sistemas electrónicos de pago</v>
          </cell>
          <cell r="V328" t="str">
            <v>Para consultar su respuesta a su solicitud CTC-BM-17754, deberá ingresar a la siguiente liga: :  https://www.banxico.org.mx/Oficialia_Solicitante/verSolicitudes.do?idServicioUnico=6</v>
          </cell>
          <cell r="W328">
            <v>25</v>
          </cell>
          <cell r="X328" t="str">
            <v>NO</v>
          </cell>
          <cell r="Y328" t="str">
            <v>Casillas Trejo Elizabeth</v>
          </cell>
          <cell r="Z328" t="str">
            <v>Concluido</v>
          </cell>
          <cell r="AA328">
            <v>42676</v>
          </cell>
          <cell r="AB328">
            <v>42677</v>
          </cell>
        </row>
        <row r="329">
          <cell r="B329" t="str">
            <v>CTC-BM-17755</v>
          </cell>
          <cell r="C329" t="str">
            <v>Buen día, quisiera saber si en los datos de domiciliaciones de tarjetas de crédito que publican
Tendrían el corte para las domiciliaciones exclusivamente de pago de servicios.
Saludos</v>
          </cell>
          <cell r="D329" t="str">
            <v>Pedro Alejandro</v>
          </cell>
          <cell r="E329" t="str">
            <v>pedroavallejo@gmail.com</v>
          </cell>
          <cell r="F329" t="str">
            <v>Banco de México</v>
          </cell>
          <cell r="O329" t="str">
            <v>Entrega por el Sistema de Solicitudes de Acceso a la Información</v>
          </cell>
          <cell r="P329">
            <v>42676</v>
          </cell>
          <cell r="Q329">
            <v>42705</v>
          </cell>
          <cell r="S329" t="str">
            <v>Información pública</v>
          </cell>
          <cell r="T329" t="str">
            <v>Cajeros, tarjetas y operaciones relativas</v>
          </cell>
          <cell r="V329" t="str">
            <v>Se anexa respuesta</v>
          </cell>
          <cell r="W329">
            <v>45</v>
          </cell>
          <cell r="X329" t="str">
            <v>NO</v>
          </cell>
          <cell r="Y329" t="str">
            <v>Muñoz Nando Rubén</v>
          </cell>
          <cell r="Z329" t="str">
            <v>Concluido</v>
          </cell>
          <cell r="AA329">
            <v>42676</v>
          </cell>
          <cell r="AB329">
            <v>42689</v>
          </cell>
        </row>
        <row r="330">
          <cell r="B330" t="str">
            <v>CTC-BM-17756</v>
          </cell>
          <cell r="C330" t="str">
            <v>Buenas tardes ,realice una transferencia el 13 de Septiembre 2016 de banco Santander a Banco Banamex  por 2,924.73 para pagar mi tarjeta de credito. Santander dice que envió dinero a Banamex (con vayas aclaraciones) y Banamex dice que nunca lo recibio. Necesito me ayuden a rastrear donde quedo mi dinero? Me pueden apoyar.</v>
          </cell>
          <cell r="D330" t="str">
            <v>Perla del Coral Zermeño Muñiz</v>
          </cell>
          <cell r="E330" t="str">
            <v>zerperla@hotmail.com</v>
          </cell>
          <cell r="F330" t="str">
            <v>Banco de México</v>
          </cell>
          <cell r="M330" t="str">
            <v>México</v>
          </cell>
          <cell r="O330" t="str">
            <v>Entrega por el Sistema de Solicitudes de Acceso a la Información</v>
          </cell>
          <cell r="P330">
            <v>42676</v>
          </cell>
          <cell r="Q330">
            <v>42705</v>
          </cell>
          <cell r="S330" t="str">
            <v>Información pública</v>
          </cell>
          <cell r="T330" t="str">
            <v>Cajeros, tarjetas y operaciones relativas</v>
          </cell>
          <cell r="V330" t="str">
            <v>Se anexa respuesta</v>
          </cell>
          <cell r="W330">
            <v>60</v>
          </cell>
          <cell r="X330" t="str">
            <v>NO</v>
          </cell>
          <cell r="Y330" t="str">
            <v>Muñoz Nando Rubén</v>
          </cell>
          <cell r="Z330" t="str">
            <v>Concluido</v>
          </cell>
          <cell r="AA330">
            <v>42676</v>
          </cell>
          <cell r="AB330">
            <v>42683</v>
          </cell>
        </row>
        <row r="331">
          <cell r="B331">
            <v>6110000030416</v>
          </cell>
          <cell r="C331" t="str">
            <v>Recibos de Nomina publicos, del ultimo año  de la primera dama de mexico Angelica Rivera</v>
          </cell>
          <cell r="D331" t="str">
            <v>****** ****** ********</v>
          </cell>
          <cell r="E331" t="str">
            <v>TransparenciaBM@outlook.com</v>
          </cell>
          <cell r="F331" t="str">
            <v>Banco de México</v>
          </cell>
          <cell r="H331" t="str">
            <v>*********</v>
          </cell>
          <cell r="I331" t="str">
            <v>álamos</v>
          </cell>
          <cell r="J331" t="str">
            <v>GOMEZ PALACIO</v>
          </cell>
          <cell r="K331" t="str">
            <v>Durango</v>
          </cell>
          <cell r="L331">
            <v>35020</v>
          </cell>
          <cell r="M331" t="str">
            <v>México</v>
          </cell>
          <cell r="N331" t="str">
            <v xml:space="preserve">Correo electrónico: dafnedurc@gmail.com </v>
          </cell>
          <cell r="O331" t="str">
            <v>Correo electrónico</v>
          </cell>
          <cell r="P331">
            <v>42677</v>
          </cell>
          <cell r="Q331">
            <v>42706</v>
          </cell>
          <cell r="S331" t="str">
            <v>Información no competencia de UA</v>
          </cell>
          <cell r="T331" t="str">
            <v>Acceso a la información</v>
          </cell>
          <cell r="V331" t="str">
            <v>La respuesta a su solicitud se encuentra en el archivo adjunto.</v>
          </cell>
          <cell r="W331">
            <v>30</v>
          </cell>
          <cell r="X331" t="str">
            <v>NO</v>
          </cell>
          <cell r="Y331" t="str">
            <v>Ríos Peraza Gladys Adriana</v>
          </cell>
          <cell r="Z331" t="str">
            <v>Concluido</v>
          </cell>
          <cell r="AA331">
            <v>42677</v>
          </cell>
          <cell r="AB331">
            <v>42681</v>
          </cell>
        </row>
        <row r="332">
          <cell r="B332">
            <v>6110000030516</v>
          </cell>
          <cell r="C332" t="str">
            <v>solicito informacion del centro deportivo chapultepec que esta bajo su administracion quiero saber si el centro deportivo esta en predios de la cd mexico o son propios y si el agua de la cual se surte es de poso propio o la proporciona el sistema de aguas de la ciudad de mexico</v>
          </cell>
          <cell r="D332" t="str">
            <v>OSCAR GILBERTO CARDENAS LARA</v>
          </cell>
          <cell r="E332" t="str">
            <v>TransparenciaBM@outlook.com</v>
          </cell>
          <cell r="F332" t="str">
            <v>Banco de México</v>
          </cell>
          <cell r="H332" t="str">
            <v>CAMINO A SANTA FE</v>
          </cell>
          <cell r="I332" t="str">
            <v>Maria G. de García Ruiz</v>
          </cell>
          <cell r="J332" t="str">
            <v>ALVARO OBREGON</v>
          </cell>
          <cell r="K332" t="str">
            <v>Distrito Federal</v>
          </cell>
          <cell r="L332">
            <v>1160</v>
          </cell>
          <cell r="M332" t="str">
            <v>México</v>
          </cell>
          <cell r="N332" t="str">
            <v xml:space="preserve">archivos del banco de mexico
______________________
Correo electrónico: secsidic@yahoo.com.mx </v>
          </cell>
          <cell r="O332" t="str">
            <v>Correo electrónico</v>
          </cell>
          <cell r="P332">
            <v>42677</v>
          </cell>
          <cell r="Q332">
            <v>42706</v>
          </cell>
          <cell r="S332" t="str">
            <v>Información pública</v>
          </cell>
          <cell r="T332" t="str">
            <v>Administración de bienes inmuebles</v>
          </cell>
          <cell r="V332" t="str">
            <v>Se anexa respuesta</v>
          </cell>
          <cell r="W332">
            <v>45</v>
          </cell>
          <cell r="X332" t="str">
            <v>NO</v>
          </cell>
          <cell r="Y332" t="str">
            <v>Muñoz Nando Rubén</v>
          </cell>
          <cell r="Z332" t="str">
            <v>Concluido</v>
          </cell>
          <cell r="AA332">
            <v>42677</v>
          </cell>
          <cell r="AB332">
            <v>42685</v>
          </cell>
        </row>
        <row r="333">
          <cell r="B333" t="str">
            <v>CTC-BM-17757</v>
          </cell>
          <cell r="C333" t="str">
            <v>Deseo conocer el estatus de un pago a mi tarjeta de banco azteca 4027 6641 3127 9808, con clave de rastreo internacional ARN 8a839486569781cf01569adc7ee50526.
Descripción del caso: hice un pago a la empresa Option CM por $200.00 USD Solicité un reintegro por $143.00 USD, la empresa me dio esa clave para rastreo del pago, o de mi reintegro, pero Banco Azteca me dice que desde 2015 no puede recibir transferencias internacionales. Que debo darle seguimiento con Banxico para rastrear dicho pago porque ellos no lo tienen. Gracias por su ayuda.</v>
          </cell>
          <cell r="D333" t="str">
            <v>Sergio García Fabela</v>
          </cell>
          <cell r="E333" t="str">
            <v>sergio_fabela2001@yahoo.com.mx</v>
          </cell>
          <cell r="F333" t="str">
            <v>Banco de México</v>
          </cell>
          <cell r="O333" t="str">
            <v>Entrega por el Sistema de Solicitudes de Acceso a la Información</v>
          </cell>
          <cell r="P333">
            <v>42677</v>
          </cell>
          <cell r="Q333">
            <v>42706</v>
          </cell>
          <cell r="S333" t="str">
            <v>Información pública</v>
          </cell>
          <cell r="T333" t="str">
            <v>Sistemas electrónicos de pago</v>
          </cell>
          <cell r="V333" t="str">
            <v>La respuesta a su consulta CTC-BM-17757 la encontrará en el archivo adjunto.</v>
          </cell>
          <cell r="W333">
            <v>35</v>
          </cell>
          <cell r="X333" t="str">
            <v>NO</v>
          </cell>
          <cell r="Y333" t="str">
            <v>Casillas Trejo Elizabeth</v>
          </cell>
          <cell r="Z333" t="str">
            <v>Concluido</v>
          </cell>
          <cell r="AA333">
            <v>42677</v>
          </cell>
          <cell r="AB333">
            <v>42683</v>
          </cell>
        </row>
        <row r="334">
          <cell r="B334" t="str">
            <v>CTC-BM-17758</v>
          </cell>
          <cell r="C334" t="str">
            <v>Buenos Dias realize el dia 21 de octubre del 2016 una transeferencia desde el portal de Bancomer movil, de mi cuenta 1219779493, por la cantidad de 4000 pesos, el banco de destino era Bancomer a la tarjeta de credito 4772 1430 0342 7198, habiendo capturado  mal la cuenta le falto un numero y el dinero no aparece.</v>
          </cell>
          <cell r="D334" t="str">
            <v>MONICA SAENZ</v>
          </cell>
          <cell r="E334" t="str">
            <v>monicasaenzt@hotmail.com</v>
          </cell>
          <cell r="F334" t="str">
            <v>Banco de México</v>
          </cell>
          <cell r="O334" t="str">
            <v>Entrega por el Sistema de Solicitudes de Acceso a la Información</v>
          </cell>
          <cell r="P334">
            <v>42677</v>
          </cell>
          <cell r="Q334">
            <v>42706</v>
          </cell>
          <cell r="S334" t="str">
            <v>Información pública</v>
          </cell>
          <cell r="T334" t="str">
            <v>Cajeros, tarjetas y operaciones relativas</v>
          </cell>
          <cell r="V334" t="str">
            <v xml:space="preserve">Se anexa respuesta </v>
          </cell>
          <cell r="W334">
            <v>60</v>
          </cell>
          <cell r="X334" t="str">
            <v>NO</v>
          </cell>
          <cell r="Y334" t="str">
            <v>Muñoz Nando Rubén</v>
          </cell>
          <cell r="Z334" t="str">
            <v>Concluido</v>
          </cell>
          <cell r="AA334">
            <v>42677</v>
          </cell>
          <cell r="AB334">
            <v>42683</v>
          </cell>
        </row>
        <row r="335">
          <cell r="B335" t="str">
            <v>CTC-BM-17759</v>
          </cell>
          <cell r="C335" t="str">
            <v>Información adicional: 
Respecto a la petición anterior, la empresa me envió el siguiente correo:
Dear Customer,
Please submit a letter from the bank that states that:
1. they have not been able to locate the funds with the ARN we had provided;
2. the credit card you made the deposit with cannot receive international payments.
Best Regards,
Accounting Department
E-mail: accounting@gtoptions.com
TRADUCCION:
Enviar carta del banco señalando que: 
1.- Ellos no han localizado los fondos con la clave proporcionada
2.- Las tarjetas de crédito no pueden recibir pagos internacionales
Les proporcioné los datos de una tarjeta de crédito de banco inbursa, para que se depositara en esta, pero al llamar a Banco Inbursa, me informaron que las tarjetas de crédito no pueden recibir pagos de otros países(a eso se refieren ellos en el punto 2). La primer tarjeta de banco Azteca es de débito, de ahí salieron los $200.00 USD, pero banco azteca dice que solo puede hacer pagos a cualquier país, pero desde 2015 no pueden recibir transferencias internacionales. Gracias por su información.</v>
          </cell>
          <cell r="D335" t="str">
            <v>Sergio García Fabela</v>
          </cell>
          <cell r="E335" t="str">
            <v>sergio_fabela2001@yahoo.com.mx</v>
          </cell>
          <cell r="F335" t="str">
            <v>Banco de México</v>
          </cell>
          <cell r="O335" t="str">
            <v>Entrega por el Sistema de Solicitudes de Acceso a la Información</v>
          </cell>
          <cell r="P335">
            <v>42677</v>
          </cell>
          <cell r="Q335">
            <v>42706</v>
          </cell>
          <cell r="S335" t="str">
            <v>Información pública</v>
          </cell>
          <cell r="T335" t="str">
            <v>Sistemas electrónicos de pago</v>
          </cell>
          <cell r="V335" t="str">
            <v>La respuesta a su CTC-BM-17759 la encontrará en el archivo adjunto.</v>
          </cell>
          <cell r="W335">
            <v>35</v>
          </cell>
          <cell r="X335" t="str">
            <v>NO</v>
          </cell>
          <cell r="Y335" t="str">
            <v>Casillas Trejo Elizabeth</v>
          </cell>
          <cell r="Z335" t="str">
            <v>Concluido</v>
          </cell>
          <cell r="AA335">
            <v>42677</v>
          </cell>
          <cell r="AB335">
            <v>42692</v>
          </cell>
        </row>
        <row r="336">
          <cell r="B336" t="str">
            <v>CTC-BM-17760</v>
          </cell>
          <cell r="C336" t="str">
            <v>Soy un investigador estadounidense de historia económica, trabajando este semestre como catedrático de economía en la UDLAP.  Vine al archivo del Banco de Mexico en 2011 (8 nov.) para consultar los papeles de Matías Romero.  Augusto Rojas y Blanca Jimenez me ayudaron con la consulta.  Estoy investigando de nuevo el mismo tema general y quisiera venir al archivo otra vez para leer más de los papeles de Romero.  El título de la ponencia que estoy escribiendo es -Comercio hemisférico en tiempos turbulentos: los fines del siglo XIX y el día de hoy-  
Mi plan sería venir en la semana siguente, el miercoles 9 nov., y quizás el resto de la semana dependiendo en lo que encuentro.  Podría hacer esto?  Saludos y gracias.</v>
          </cell>
          <cell r="D336" t="str">
            <v>Stephen Meardon</v>
          </cell>
          <cell r="E336" t="str">
            <v>smeardon@bowdoin.edu</v>
          </cell>
          <cell r="F336" t="str">
            <v>Banco de México</v>
          </cell>
          <cell r="M336" t="str">
            <v>México</v>
          </cell>
          <cell r="O336" t="str">
            <v>Entrega por el Sistema de Solicitudes de Acceso a la Información</v>
          </cell>
          <cell r="P336">
            <v>42677</v>
          </cell>
          <cell r="Q336">
            <v>42706</v>
          </cell>
          <cell r="S336" t="str">
            <v>Información pública</v>
          </cell>
          <cell r="T336" t="str">
            <v>Acceso a la información</v>
          </cell>
          <cell r="V336" t="str">
            <v>La respuesta a su solicitud CTC-BM-17760 se encuentra en el archivo adjunto.</v>
          </cell>
          <cell r="W336">
            <v>40</v>
          </cell>
          <cell r="X336" t="str">
            <v>NO</v>
          </cell>
          <cell r="Y336" t="str">
            <v>Ríos Peraza Gladys Adriana</v>
          </cell>
          <cell r="Z336" t="str">
            <v>Concluido</v>
          </cell>
          <cell r="AA336">
            <v>42677</v>
          </cell>
          <cell r="AB336">
            <v>42681</v>
          </cell>
        </row>
        <row r="337">
          <cell r="B337" t="str">
            <v>CTC-BM-17761</v>
          </cell>
          <cell r="C337" t="str">
            <v>Folio:   0013735005 este es el folio de autorizacion de Bancomer movil de la solicitud que genere</v>
          </cell>
          <cell r="D337" t="str">
            <v>MONICA SAENZ</v>
          </cell>
          <cell r="E337" t="str">
            <v>monicasaenzt@hotmail.com</v>
          </cell>
          <cell r="F337" t="str">
            <v>Banco de México</v>
          </cell>
          <cell r="O337" t="str">
            <v>Entrega por el Sistema de Solicitudes de Acceso a la Información</v>
          </cell>
          <cell r="P337">
            <v>42677</v>
          </cell>
          <cell r="Q337">
            <v>42706</v>
          </cell>
          <cell r="S337" t="str">
            <v>Información pública</v>
          </cell>
          <cell r="T337" t="str">
            <v>Sistemas electrónicos de pago</v>
          </cell>
          <cell r="V337" t="str">
            <v>La respuesta a su consulta CTC-BM-17761 la encontrará en el archivo adjunto.</v>
          </cell>
          <cell r="W337">
            <v>25</v>
          </cell>
          <cell r="X337" t="str">
            <v>NO</v>
          </cell>
          <cell r="Y337" t="str">
            <v>Casillas Trejo Elizabeth</v>
          </cell>
          <cell r="Z337" t="str">
            <v>Concluido</v>
          </cell>
          <cell r="AA337">
            <v>42677</v>
          </cell>
          <cell r="AB337">
            <v>42696</v>
          </cell>
        </row>
        <row r="338">
          <cell r="B338" t="str">
            <v>CTC-BM-17762</v>
          </cell>
          <cell r="C338" t="str">
            <v>Hola buen dia
Queria saber si me podrian mandar un documento confirmando y notificando que la transferencia emitida de una cuenta de Santander a mi cuenta en Banco Azteca con numero de tarjeta 4027663801601549 numero de referencia 000000, con las siguientes claves de rastreo TR004 6530232, TR004 6397472 con fecha del 20 de Mayo de 2016 que fue rechazada y el dinero se le devolvio a la compañia Air France.
Intento descargar el comprobante electronico desde su web, pero me dice que por el momento no es posible generar CEP, por favor lo necesito para asi corroborarle a la compañia Air France que su reembolso fue rechazado como se muestra en los resultados que muestra su web.</v>
          </cell>
          <cell r="D338" t="str">
            <v>Ruben Antonio Salcedo Alejos</v>
          </cell>
          <cell r="E338" t="str">
            <v>apocryphe@outlook.com</v>
          </cell>
          <cell r="F338" t="str">
            <v>Banco de México</v>
          </cell>
          <cell r="M338" t="str">
            <v>México</v>
          </cell>
          <cell r="O338" t="str">
            <v>Entrega por el Sistema de Solicitudes de Acceso a la Información</v>
          </cell>
          <cell r="P338">
            <v>42677</v>
          </cell>
          <cell r="Q338">
            <v>42706</v>
          </cell>
          <cell r="S338" t="str">
            <v>Información pública</v>
          </cell>
          <cell r="T338" t="str">
            <v>SPEI</v>
          </cell>
          <cell r="V338" t="str">
            <v>La respuesta a su solicitud CTC-BM-17762, se encuentra en el archivo adjunto</v>
          </cell>
          <cell r="W338">
            <v>15</v>
          </cell>
          <cell r="X338" t="str">
            <v>NO</v>
          </cell>
          <cell r="Y338" t="str">
            <v>Ríos Peraza Gladys Adriana</v>
          </cell>
          <cell r="Z338" t="str">
            <v>Concluido</v>
          </cell>
          <cell r="AA338">
            <v>42677</v>
          </cell>
          <cell r="AB338">
            <v>42690</v>
          </cell>
        </row>
        <row r="339">
          <cell r="B339">
            <v>6110000030616</v>
          </cell>
          <cell r="C339" t="str">
            <v xml:space="preserve">Solicito versión púbica digitalizada del expediente de los actos que se hayan realizado necesarios a fin de iniciar y concluir el proceso de extinción del fideicomiso derivado del ACUERDO por el que se autoriza la extinción del Fideicomiso Fondo para el Desarrollo Comercial (FIDEC), publicado en el Diario Oficial de la Federación el día 31 de diciembre de 2000. Omitiendo cualquier dato personal.
</v>
          </cell>
          <cell r="D339" t="str">
            <v>ARMANDO LOPEZ</v>
          </cell>
          <cell r="E339" t="str">
            <v>TransparenciaBM@outlook.com</v>
          </cell>
          <cell r="F339" t="str">
            <v>Banco de México</v>
          </cell>
          <cell r="H339" t="str">
            <v>SUR 149</v>
          </cell>
          <cell r="I339" t="str">
            <v>Gabriel Ramos Millán</v>
          </cell>
          <cell r="J339" t="str">
            <v>IZTACALCO</v>
          </cell>
          <cell r="K339" t="str">
            <v>Distrito Federal</v>
          </cell>
          <cell r="L339">
            <v>8730</v>
          </cell>
          <cell r="M339" t="str">
            <v>México</v>
          </cell>
          <cell r="N339" t="str">
            <v>http://www.dof.gob.mx/nota_detalle.php?codigo=2065055&amp;amp;fecha=31/12/1969
__________________________________
Correo electrónico: armandzepoll@gmail.com</v>
          </cell>
          <cell r="O339" t="str">
            <v>Correo electrónico</v>
          </cell>
          <cell r="P339">
            <v>42677</v>
          </cell>
          <cell r="Q339">
            <v>42706</v>
          </cell>
          <cell r="S339" t="str">
            <v>Información confidencial</v>
          </cell>
          <cell r="T339" t="str">
            <v>Fondos y fideicomisos gubernamentales</v>
          </cell>
          <cell r="V339" t="str">
            <v>La respuesta a su solicitud 6110000030616 la encontrará en el archivo adjunto.</v>
          </cell>
          <cell r="W339">
            <v>50</v>
          </cell>
          <cell r="X339" t="str">
            <v>NO</v>
          </cell>
          <cell r="Y339" t="str">
            <v>Casillas Trejo Elizabeth</v>
          </cell>
          <cell r="Z339" t="str">
            <v>Concluido</v>
          </cell>
          <cell r="AA339">
            <v>42677</v>
          </cell>
          <cell r="AB339">
            <v>42720</v>
          </cell>
        </row>
        <row r="340">
          <cell r="B340" t="str">
            <v>CTC-BM-17764</v>
          </cell>
          <cell r="C340" t="str">
            <v>Buenos días quería solicitar si me podían hacer llegar el manual de SPEI así como la normativa que aplica al tema, de antemano gracias por su atención.
Saludos.</v>
          </cell>
          <cell r="D340" t="str">
            <v>José Luis Sánchez Melgar</v>
          </cell>
          <cell r="E340" t="str">
            <v>joses@wmservicios.com</v>
          </cell>
          <cell r="F340" t="str">
            <v>Banco de México</v>
          </cell>
          <cell r="M340" t="str">
            <v>México</v>
          </cell>
          <cell r="O340" t="str">
            <v>Entrega por el Sistema de Solicitudes de Acceso a la Información</v>
          </cell>
          <cell r="P340">
            <v>42678</v>
          </cell>
          <cell r="Q340">
            <v>42709</v>
          </cell>
          <cell r="S340" t="str">
            <v>Información reservada</v>
          </cell>
          <cell r="T340" t="str">
            <v>SPEI</v>
          </cell>
          <cell r="V340" t="str">
            <v>La respuesta a su consulta CTC-BM-17764 la encontrará en el archivo adjunto.</v>
          </cell>
          <cell r="W340">
            <v>45</v>
          </cell>
          <cell r="X340" t="str">
            <v>NO</v>
          </cell>
          <cell r="Y340" t="str">
            <v>Casillas Trejo Elizabeth</v>
          </cell>
          <cell r="Z340" t="str">
            <v>Concluido</v>
          </cell>
          <cell r="AA340">
            <v>42678</v>
          </cell>
          <cell r="AB340">
            <v>42720</v>
          </cell>
        </row>
        <row r="341">
          <cell r="B341" t="str">
            <v>CTC-BM-17765</v>
          </cell>
          <cell r="C341" t="str">
            <v>Desde el día primero de noviembre se me hizo una transferencia de banamex a mi cuenta bancomer, al día de hoy 4 de noviembre sigo sin tener reflejado el dinero y mi banco no me a dado respuesta.</v>
          </cell>
          <cell r="D341" t="str">
            <v>Lilia</v>
          </cell>
          <cell r="E341" t="str">
            <v>Lilygracida@hotmail.com</v>
          </cell>
          <cell r="F341" t="str">
            <v>Banco de México</v>
          </cell>
          <cell r="O341" t="str">
            <v>Entrega por el Sistema de Solicitudes de Acceso a la Información</v>
          </cell>
          <cell r="P341">
            <v>42678</v>
          </cell>
          <cell r="Q341">
            <v>42709</v>
          </cell>
          <cell r="S341" t="str">
            <v>Información pública</v>
          </cell>
          <cell r="T341" t="str">
            <v>Sistemas electrónicos de pago</v>
          </cell>
          <cell r="V341" t="str">
            <v>La respuesta a su solicitud CTC-BM-17765 se encuentra en el archivo adjunto.</v>
          </cell>
          <cell r="W341">
            <v>20</v>
          </cell>
          <cell r="X341" t="str">
            <v>NO</v>
          </cell>
          <cell r="Y341" t="str">
            <v>Ríos Peraza Gladys Adriana</v>
          </cell>
          <cell r="Z341" t="str">
            <v>Concluido</v>
          </cell>
          <cell r="AA341">
            <v>42678</v>
          </cell>
          <cell r="AB341">
            <v>42681</v>
          </cell>
        </row>
        <row r="342">
          <cell r="B342" t="str">
            <v>CTC-BM-17767</v>
          </cell>
          <cell r="C342" t="str">
            <v>Buen dia, apenas recibí una respuesta a mi pregunta con numero CTC-BM-17618, la respuesta dice que me adjuntaron un archivo con la respuesta pero no viene nada en la respuesta. Abajo podra encontrar al pregunta q mande anteriormente.
Buen dia, el motiv0 de mi correo es para preguntar sobre las series de Balanza de Pagos, Comercio exterior, Exportaciones e Importaciones por Productos. 
Especificamente para las tablas por productos totales de Exportaciones e Importaciones, al hacer la suma de sus desgloses, en algunos casos sale una diferencia decimal de hasta 0.5, Podrian ayudarme a saber si un error en los datos o solo se debe a una diferencia por redondeo de decimales? 
En ejemplo es por ejemplo Total 28 Productos químicos inorgánicos, q su suma de desglose tiene diferencias desde Dic 1999 hasta Mayo 2000. 
Gracias de antemano.</v>
          </cell>
          <cell r="D342" t="str">
            <v>Rocio Miguel Samano</v>
          </cell>
          <cell r="E342" t="str">
            <v>romiguel@securities.com</v>
          </cell>
          <cell r="F342" t="str">
            <v>Banco de México</v>
          </cell>
          <cell r="M342" t="str">
            <v>Estados Unidos</v>
          </cell>
          <cell r="O342" t="str">
            <v>Entrega por el Sistema de Solicitudes de Acceso a la Información</v>
          </cell>
          <cell r="P342">
            <v>42678</v>
          </cell>
          <cell r="Q342">
            <v>42709</v>
          </cell>
          <cell r="S342" t="str">
            <v>Información pública</v>
          </cell>
          <cell r="T342" t="str">
            <v>Balanza de pagos</v>
          </cell>
          <cell r="V342" t="str">
            <v>La respuesta a su consulta CTC-BM-17767 la encontrará en el archivo adjunto.</v>
          </cell>
          <cell r="W342">
            <v>35</v>
          </cell>
          <cell r="X342" t="str">
            <v>NO</v>
          </cell>
          <cell r="Y342" t="str">
            <v>Casillas Trejo Elizabeth</v>
          </cell>
          <cell r="Z342" t="str">
            <v>Concluido</v>
          </cell>
          <cell r="AA342">
            <v>42678</v>
          </cell>
          <cell r="AB342">
            <v>42681</v>
          </cell>
        </row>
        <row r="343">
          <cell r="B343" t="str">
            <v>CTC-BM-17768</v>
          </cell>
          <cell r="C343" t="str">
            <v>Buen día, como complemento a la solicitud CTC-BM 17736 se solicita proporcionar la información de cuántos billetes de $500  están circulando por Emisión, es decir ¿cuántos de Ignacio Zaragoza y cuántos de Diego Rivera? Por entidad federativa. Gracias.</v>
          </cell>
          <cell r="D343" t="str">
            <v>AMANDA CORONA</v>
          </cell>
          <cell r="E343" t="str">
            <v>AMANDA.CORONA@DIEBOLDNIXDORF.COM</v>
          </cell>
          <cell r="F343" t="str">
            <v>Banco de México</v>
          </cell>
          <cell r="M343" t="str">
            <v>México</v>
          </cell>
          <cell r="O343" t="str">
            <v>Entrega por el Sistema de Solicitudes de Acceso a la Información</v>
          </cell>
          <cell r="P343">
            <v>42678</v>
          </cell>
          <cell r="Q343">
            <v>42709</v>
          </cell>
          <cell r="S343" t="str">
            <v>Información pública</v>
          </cell>
          <cell r="T343" t="str">
            <v>Planeación</v>
          </cell>
          <cell r="V343" t="str">
            <v>Se anexa respuesta</v>
          </cell>
          <cell r="W343">
            <v>60</v>
          </cell>
          <cell r="X343" t="str">
            <v>NO</v>
          </cell>
          <cell r="Y343" t="str">
            <v>Muñoz Nando Rubén</v>
          </cell>
          <cell r="Z343" t="str">
            <v>Concluido</v>
          </cell>
          <cell r="AA343">
            <v>42678</v>
          </cell>
          <cell r="AB343">
            <v>42683</v>
          </cell>
        </row>
        <row r="344">
          <cell r="B344" t="str">
            <v>CTC-BM-17771</v>
          </cell>
          <cell r="C344" t="str">
            <v>Donde quejarse cuando no aceptan billetes de alta denominacion o maltratados en establecimientos comerciales.</v>
          </cell>
          <cell r="D344" t="str">
            <v>Luis</v>
          </cell>
          <cell r="E344" t="str">
            <v>bioanimalia@hotmail.com</v>
          </cell>
          <cell r="F344" t="str">
            <v>Banco de México</v>
          </cell>
          <cell r="O344" t="str">
            <v>Entrega por el Sistema de Solicitudes de Acceso a la Información</v>
          </cell>
          <cell r="P344">
            <v>42678</v>
          </cell>
          <cell r="Q344">
            <v>42709</v>
          </cell>
          <cell r="S344" t="str">
            <v>Información pública</v>
          </cell>
          <cell r="T344" t="str">
            <v>Billetes</v>
          </cell>
          <cell r="V344" t="str">
            <v>Se anexa respuesta</v>
          </cell>
          <cell r="W344">
            <v>60</v>
          </cell>
          <cell r="X344" t="str">
            <v>NO</v>
          </cell>
          <cell r="Y344" t="str">
            <v>Muñoz Nando Rubén</v>
          </cell>
          <cell r="Z344" t="str">
            <v>Concluido</v>
          </cell>
          <cell r="AA344">
            <v>42678</v>
          </cell>
          <cell r="AB344">
            <v>42682</v>
          </cell>
        </row>
        <row r="345">
          <cell r="B345" t="str">
            <v>CTC-BM-17772</v>
          </cell>
          <cell r="C345" t="str">
            <v>el 14 de octubre realize un speid y el numero donde se hiba atrasladar el dinero estaba mal pero no se me regreso el dinero a mi cuenta el banco hace caso omiso o no sabe donde esta el dinero ...mi clave de rastreo es MBAN01001610140000178416 el banco dice que no lo tiene ayudenme por favor o denme algun numero donde me pueda comicar gracias</v>
          </cell>
          <cell r="D345" t="str">
            <v>luis abtonio torres garcia</v>
          </cell>
          <cell r="E345" t="str">
            <v>nigtmarer@hotmail.com</v>
          </cell>
          <cell r="F345" t="str">
            <v>Banco de México</v>
          </cell>
          <cell r="M345" t="str">
            <v>México</v>
          </cell>
          <cell r="O345" t="str">
            <v>Entrega por el Sistema de Solicitudes de Acceso a la Información</v>
          </cell>
          <cell r="P345">
            <v>42679</v>
          </cell>
          <cell r="Q345">
            <v>42709</v>
          </cell>
          <cell r="S345" t="str">
            <v>Información pública</v>
          </cell>
          <cell r="T345" t="str">
            <v>SPEI</v>
          </cell>
          <cell r="V345" t="str">
            <v>La respuesta a su solicitud se encuentra en el archivo adjunto.</v>
          </cell>
          <cell r="W345">
            <v>20</v>
          </cell>
          <cell r="X345" t="str">
            <v>NO</v>
          </cell>
          <cell r="Y345" t="str">
            <v>Ríos Peraza Gladys Adriana</v>
          </cell>
          <cell r="Z345" t="str">
            <v>Concluido</v>
          </cell>
          <cell r="AA345">
            <v>42679</v>
          </cell>
          <cell r="AB345">
            <v>42683</v>
          </cell>
        </row>
        <row r="346">
          <cell r="B346" t="str">
            <v>CTC-BM-17773</v>
          </cell>
          <cell r="C346" t="str">
            <v>Buenas tardes.  Quisiera saber muy amablemente si ustedes disponen de una serie con la tasa de cambio REAL con frecuencia DIARIA que me pueda ser proporcionada. En la página únicamente encuentro la mensual. La data la necesito para hacer mi monografía de la Universidad que estudia la tasa de cambio. Muchas gracias.</v>
          </cell>
          <cell r="D346" t="str">
            <v>Valeria</v>
          </cell>
          <cell r="E346" t="str">
            <v>vargasvaleria3@hotmail.com</v>
          </cell>
          <cell r="F346" t="str">
            <v>Banco de México</v>
          </cell>
          <cell r="M346" t="str">
            <v>Colombia</v>
          </cell>
          <cell r="O346" t="str">
            <v>Entrega por el Sistema de Solicitudes de Acceso a la Información</v>
          </cell>
          <cell r="P346">
            <v>42680</v>
          </cell>
          <cell r="Q346">
            <v>42709</v>
          </cell>
          <cell r="S346" t="str">
            <v>Información pública</v>
          </cell>
          <cell r="T346" t="str">
            <v>Tipos de cambio</v>
          </cell>
          <cell r="V346" t="str">
            <v>La respuesta a su consulta CTC-BM-17773 la encontrará en el archivo adjunto.</v>
          </cell>
          <cell r="W346">
            <v>25</v>
          </cell>
          <cell r="X346" t="str">
            <v>NO</v>
          </cell>
          <cell r="Y346" t="str">
            <v>Casillas Trejo Elizabeth</v>
          </cell>
          <cell r="Z346" t="str">
            <v>Concluido</v>
          </cell>
          <cell r="AA346">
            <v>42680</v>
          </cell>
          <cell r="AB346">
            <v>42688</v>
          </cell>
        </row>
        <row r="347">
          <cell r="B347" t="str">
            <v>CTC-BM-17774</v>
          </cell>
          <cell r="C347" t="str">
            <v>Buenos dias, mi consulta es meramente comercial, ya que no encontre informacion concisa dentro del portal.
Estoy interesado en la adquisicion de monedas de plata y oro. 
- ¿El BM las puede vender directamente?
- ¿Hay algun portal electronico donde adquirlas?
- ¿En Guadalajara hay alguna sucursal que me pudiera servir para dicho efecto?
Como busco probar este medio para inversion y si todas las preguntas anteriores fueran positivas 
- ¿El BM me puede comprar en algunos años los productos adquiridos?
Sin mas por el momento me despido quedando en espera de su amable respuesta.
Gracias.
Luis Alvarado.</v>
          </cell>
          <cell r="D347" t="str">
            <v>Luis Antonio Alvarado Salum</v>
          </cell>
          <cell r="E347" t="str">
            <v>luissalum@gmail.com</v>
          </cell>
          <cell r="F347" t="str">
            <v>Banco de México</v>
          </cell>
          <cell r="M347" t="str">
            <v>México</v>
          </cell>
          <cell r="O347" t="str">
            <v>Entrega por el Sistema de Solicitudes de Acceso a la Información</v>
          </cell>
          <cell r="P347">
            <v>42680</v>
          </cell>
          <cell r="Q347">
            <v>42709</v>
          </cell>
          <cell r="S347" t="str">
            <v>Información pública</v>
          </cell>
          <cell r="T347" t="str">
            <v>Metales preciosos</v>
          </cell>
          <cell r="V347" t="str">
            <v>Se anexa respuesta</v>
          </cell>
          <cell r="W347">
            <v>60</v>
          </cell>
          <cell r="X347" t="str">
            <v>NO</v>
          </cell>
          <cell r="Y347" t="str">
            <v>Muñoz Nando Rubén</v>
          </cell>
          <cell r="Z347" t="str">
            <v>Concluido</v>
          </cell>
          <cell r="AA347">
            <v>42680</v>
          </cell>
          <cell r="AB347">
            <v>42683</v>
          </cell>
        </row>
        <row r="348">
          <cell r="B348" t="str">
            <v>CTC-BM-17775</v>
          </cell>
          <cell r="C348" t="str">
            <v>Buenas tardes, he estado buscando los indices de la tasa activa y pasiva en todo el sitio web y no he logrado encontrarlas, deseria solicitar los indices de las tasas activas y pasivas a partir del mes de Octubre, todo esto es con fines escolares y para los analisis de proyectos exclusivamente escolares.</v>
          </cell>
          <cell r="D348" t="str">
            <v>Diana Rebeca Mares Cuellar</v>
          </cell>
          <cell r="E348" t="str">
            <v>diana.mares.96@gmail.com</v>
          </cell>
          <cell r="F348" t="str">
            <v>Banco de México</v>
          </cell>
          <cell r="M348" t="str">
            <v>México</v>
          </cell>
          <cell r="O348" t="str">
            <v>Entrega por el Sistema de Solicitudes de Acceso a la Información</v>
          </cell>
          <cell r="P348">
            <v>42680</v>
          </cell>
          <cell r="Q348">
            <v>42709</v>
          </cell>
          <cell r="S348" t="str">
            <v>Información pública</v>
          </cell>
          <cell r="T348" t="str">
            <v>Tasas de interés</v>
          </cell>
          <cell r="V348" t="str">
            <v>La respuesta a su consulta CTC-BM17775 se adjunta en el archivo adjunto.</v>
          </cell>
          <cell r="W348">
            <v>25</v>
          </cell>
          <cell r="X348" t="str">
            <v>NO</v>
          </cell>
          <cell r="Y348" t="str">
            <v>Casillas Trejo Elizabeth</v>
          </cell>
          <cell r="Z348" t="str">
            <v>Concluido</v>
          </cell>
          <cell r="AA348">
            <v>42680</v>
          </cell>
          <cell r="AB348">
            <v>42688</v>
          </cell>
        </row>
        <row r="349">
          <cell r="B349" t="str">
            <v>CTC-BM-17776</v>
          </cell>
          <cell r="C349" t="str">
            <v>Buenos Días
Quisiera saber si el las Tasas de Interés Por ciento que publican de la TIIE a 28 Días del dia 04/11/2016 5.1136 se considera como Mensual o Anual</v>
          </cell>
          <cell r="D349" t="str">
            <v>Israel Rosas Reyes</v>
          </cell>
          <cell r="E349" t="str">
            <v>irosas@capufe.gob.mx</v>
          </cell>
          <cell r="F349" t="str">
            <v>Banco de México</v>
          </cell>
          <cell r="O349" t="str">
            <v>Entrega por el Sistema de Solicitudes de Acceso a la Información</v>
          </cell>
          <cell r="P349">
            <v>42681</v>
          </cell>
          <cell r="Q349">
            <v>42710</v>
          </cell>
          <cell r="S349" t="str">
            <v>Información pública</v>
          </cell>
          <cell r="T349" t="str">
            <v>Tasas de interés</v>
          </cell>
          <cell r="V349" t="str">
            <v>La respuesta a su solicitud se encuentra en el archivo adjunto.</v>
          </cell>
          <cell r="W349">
            <v>20</v>
          </cell>
          <cell r="X349" t="str">
            <v>NO</v>
          </cell>
          <cell r="Y349" t="str">
            <v>Ríos Peraza Gladys Adriana</v>
          </cell>
          <cell r="Z349" t="str">
            <v>Concluido</v>
          </cell>
          <cell r="AA349">
            <v>42681</v>
          </cell>
          <cell r="AB349">
            <v>42682</v>
          </cell>
        </row>
        <row r="350">
          <cell r="B350" t="str">
            <v>CTC-BM-17777</v>
          </cell>
          <cell r="C350" t="str">
            <v>Buenos días. Escribo para pedir informes sobre créditos para pequeños empresarios. Soy dueña de un negocio de comida sana la cual ha estado creciendo a gran velocidad a pesar de tener solo 9 meses de apertura. No tengo socios y el negocio está en Tijuana.  El crédito que solicito seria de 600,000 pesos mínimo. Les agradezco enormemente su apoyo. Que tengan excelente inicio de semana.</v>
          </cell>
          <cell r="D350" t="str">
            <v>Priscila Delgado Carrillo</v>
          </cell>
          <cell r="E350" t="str">
            <v>Prisdeca@hotmail.com</v>
          </cell>
          <cell r="F350" t="str">
            <v>Banco de México</v>
          </cell>
          <cell r="O350" t="str">
            <v>Entrega por el Sistema de Solicitudes de Acceso a la Información</v>
          </cell>
          <cell r="P350">
            <v>42681</v>
          </cell>
          <cell r="Q350">
            <v>42710</v>
          </cell>
          <cell r="S350" t="str">
            <v>Información no competencia del BM</v>
          </cell>
          <cell r="T350" t="str">
            <v>Acceso a la información</v>
          </cell>
          <cell r="V350" t="str">
            <v>La respuesta a su consulta CTC-BM-17777 la encontrará en el archivo adjunto.</v>
          </cell>
          <cell r="W350">
            <v>25</v>
          </cell>
          <cell r="X350" t="str">
            <v>NO</v>
          </cell>
          <cell r="Y350" t="str">
            <v>Casillas Trejo Elizabeth</v>
          </cell>
          <cell r="Z350" t="str">
            <v>Concluido</v>
          </cell>
          <cell r="AA350">
            <v>42681</v>
          </cell>
          <cell r="AB350">
            <v>42684</v>
          </cell>
        </row>
        <row r="351">
          <cell r="B351" t="str">
            <v>CTC-BM-17778</v>
          </cell>
          <cell r="C351" t="str">
            <v>Solicitamos información acerca de si existe alguna disposición del Banco de México relativa a la prohibición de que un cliente lleve a cabo la cesión de derechos de una cuenta que tenga aperturada en alguna Institución de Banca Múltiple, la cual haya sido aperturada al amparo de un contrato de servicios integrales. Entendiéndose cesión de derechos de adminsitración, manejo, firmas, etc.
Los recursos de dicha cuenta, serán cedidos a un fideicomiso.</v>
          </cell>
          <cell r="D351" t="str">
            <v>FEDERICA FIGUEROLA HERRERA</v>
          </cell>
          <cell r="E351" t="str">
            <v>federika159@hotmail.com</v>
          </cell>
          <cell r="F351" t="str">
            <v>Banco de México</v>
          </cell>
          <cell r="M351" t="str">
            <v>México</v>
          </cell>
          <cell r="O351" t="str">
            <v>Entrega por el Sistema de Solicitudes de Acceso a la Información</v>
          </cell>
          <cell r="P351">
            <v>42681</v>
          </cell>
          <cell r="Q351">
            <v>42710</v>
          </cell>
          <cell r="S351" t="str">
            <v>Información pública</v>
          </cell>
          <cell r="T351" t="str">
            <v>Control de legalidad</v>
          </cell>
          <cell r="V351" t="str">
            <v>Se anexa respuesta</v>
          </cell>
          <cell r="W351">
            <v>50</v>
          </cell>
          <cell r="X351" t="str">
            <v>NO</v>
          </cell>
          <cell r="Y351" t="str">
            <v>Muñoz Nando Rubén</v>
          </cell>
          <cell r="Z351" t="str">
            <v>Concluido</v>
          </cell>
          <cell r="AA351">
            <v>42681</v>
          </cell>
          <cell r="AB351">
            <v>42689</v>
          </cell>
        </row>
        <row r="352">
          <cell r="B352">
            <v>6110000030716</v>
          </cell>
          <cell r="C352" t="str">
            <v>los salarios de los diputados</v>
          </cell>
          <cell r="D352" t="str">
            <v>JESUS ANTONIO RODRIGUEZ PEREZ</v>
          </cell>
          <cell r="E352" t="str">
            <v>TransparenciaBM@outlook.com</v>
          </cell>
          <cell r="F352" t="str">
            <v>Banco de México</v>
          </cell>
          <cell r="H352" t="str">
            <v>VALLE DEL CARRIZO</v>
          </cell>
          <cell r="I352" t="str">
            <v>San Fernando</v>
          </cell>
          <cell r="J352" t="str">
            <v>MAZATLAN</v>
          </cell>
          <cell r="K352" t="str">
            <v>Sinaloa</v>
          </cell>
          <cell r="L352">
            <v>82198</v>
          </cell>
          <cell r="M352" t="str">
            <v>México</v>
          </cell>
          <cell r="N352" t="str">
            <v xml:space="preserve">Correo electrónico: jesus021996@hotmail.com </v>
          </cell>
          <cell r="O352" t="str">
            <v>Correo electrónico</v>
          </cell>
          <cell r="P352">
            <v>42681</v>
          </cell>
          <cell r="Q352">
            <v>42710</v>
          </cell>
          <cell r="S352" t="str">
            <v>Información no competencia del BM</v>
          </cell>
          <cell r="T352" t="str">
            <v>Acceso a la información</v>
          </cell>
          <cell r="V352" t="str">
            <v>La respuesta a su solicitud se encuentra en el archivo adjunto.</v>
          </cell>
          <cell r="W352">
            <v>20</v>
          </cell>
          <cell r="X352" t="str">
            <v>NO</v>
          </cell>
          <cell r="Y352" t="str">
            <v>Ríos Peraza Gladys Adriana</v>
          </cell>
          <cell r="Z352" t="str">
            <v>Concluido</v>
          </cell>
          <cell r="AA352">
            <v>42681</v>
          </cell>
          <cell r="AB352">
            <v>42682</v>
          </cell>
        </row>
        <row r="353">
          <cell r="B353">
            <v>6120000002716</v>
          </cell>
          <cell r="C353" t="str">
            <v>Solicito amablemente :
El numero de empresas u organizaciones manufactureras del giro petroquimico (esto es, que tengan como materia prima el petroleo y/o sus derivados) a nivel nacional y su localización.
Datos sobre el numero de emisiones de carbono de dichas empresas u organizaciones a nivel nacional.
Gracias por su atención. Saludos.</v>
          </cell>
          <cell r="D353" t="str">
            <v>ALAN GERARDO BUSTAMANTE PEREZ</v>
          </cell>
          <cell r="E353" t="str">
            <v>TransparenciaBM@outlook.com</v>
          </cell>
          <cell r="F353" t="str">
            <v>Fondo Mexicano del Petróleo</v>
          </cell>
          <cell r="H353" t="str">
            <v>sin registro</v>
          </cell>
          <cell r="I353" t="str">
            <v>sin registro</v>
          </cell>
          <cell r="J353" t="str">
            <v>sin registro</v>
          </cell>
          <cell r="K353" t="str">
            <v>sin registro</v>
          </cell>
          <cell r="L353" t="str">
            <v>sin registro</v>
          </cell>
          <cell r="M353" t="str">
            <v>México</v>
          </cell>
          <cell r="N353" t="str">
            <v xml:space="preserve">Correo electrónico: abustamantte@gmail.com </v>
          </cell>
          <cell r="O353" t="str">
            <v>Correo electrónico</v>
          </cell>
          <cell r="P353">
            <v>42681</v>
          </cell>
          <cell r="Q353">
            <v>42710</v>
          </cell>
          <cell r="S353" t="str">
            <v>Información no competencia del BM</v>
          </cell>
          <cell r="T353" t="str">
            <v>Fiduciario</v>
          </cell>
          <cell r="V353" t="str">
            <v>La respuesta a su solicitud 6120000002716 se encuentra en el archivo adjunto.</v>
          </cell>
          <cell r="W353">
            <v>35</v>
          </cell>
          <cell r="X353" t="str">
            <v>NO</v>
          </cell>
          <cell r="Y353" t="str">
            <v>Casillas Trejo Elizabeth</v>
          </cell>
          <cell r="Z353" t="str">
            <v>Concluido</v>
          </cell>
          <cell r="AA353">
            <v>42681</v>
          </cell>
          <cell r="AB353">
            <v>42683</v>
          </cell>
        </row>
        <row r="354">
          <cell r="B354" t="str">
            <v>CTC-BM-17779</v>
          </cell>
          <cell r="C354" t="str">
            <v>Buenas tardes, en días pasados encontré a la venta una moneda de 20 centavos Cabeza Olmeca de bronce del año 1980, el vendedor comenta que es una prueba.
Me podrían indicar si estas pruebas existen ya que no la encontré en la colección del banco.
Agradezco la información que me puedan enviar.</v>
          </cell>
          <cell r="D354" t="str">
            <v>RODOLFO MOLINA HERNANDEZ</v>
          </cell>
          <cell r="E354" t="str">
            <v>robety_m@hotmail.com</v>
          </cell>
          <cell r="F354" t="str">
            <v>Banco de México</v>
          </cell>
          <cell r="M354" t="str">
            <v>México</v>
          </cell>
          <cell r="O354" t="str">
            <v>Entrega por el Sistema de Solicitudes de Acceso a la Información</v>
          </cell>
          <cell r="P354">
            <v>42681</v>
          </cell>
          <cell r="Q354">
            <v>42710</v>
          </cell>
          <cell r="S354" t="str">
            <v>Información pública</v>
          </cell>
          <cell r="T354" t="str">
            <v>Monedas metálicas</v>
          </cell>
          <cell r="V354" t="str">
            <v>Se anexa respuesta</v>
          </cell>
          <cell r="W354">
            <v>60</v>
          </cell>
          <cell r="X354" t="str">
            <v>NO</v>
          </cell>
          <cell r="Y354" t="str">
            <v>Muñoz Nando Rubén</v>
          </cell>
          <cell r="Z354" t="str">
            <v>Concluido</v>
          </cell>
          <cell r="AA354">
            <v>42681</v>
          </cell>
          <cell r="AB354">
            <v>42682</v>
          </cell>
        </row>
        <row r="355">
          <cell r="B355" t="str">
            <v>CTC-BM-17780</v>
          </cell>
          <cell r="C355" t="str">
            <v>Deseo reportar que en la sucursal Banamex de Teziutlán, Puebla para hacer el cambio de monedas le piden a los clientes que las cuenten y acomoden, contrario a lo que indica Banco de México, que ese requisito no es obligatorio.</v>
          </cell>
          <cell r="D355" t="str">
            <v>vicente chavez</v>
          </cell>
          <cell r="E355" t="str">
            <v>vicente.chavez.herrera@hotmail.com</v>
          </cell>
          <cell r="F355" t="str">
            <v>Banco de México</v>
          </cell>
          <cell r="M355" t="str">
            <v>México</v>
          </cell>
          <cell r="O355" t="str">
            <v>Entrega por el Sistema de Solicitudes de Acceso a la Información</v>
          </cell>
          <cell r="P355">
            <v>42681</v>
          </cell>
          <cell r="Q355">
            <v>42710</v>
          </cell>
          <cell r="S355" t="str">
            <v>Información pública</v>
          </cell>
          <cell r="T355" t="str">
            <v>Billetes</v>
          </cell>
          <cell r="V355" t="str">
            <v>Se anexa respuesta</v>
          </cell>
          <cell r="W355">
            <v>60</v>
          </cell>
          <cell r="X355" t="str">
            <v>NO</v>
          </cell>
          <cell r="Y355" t="str">
            <v>Muñoz Nando Rubén</v>
          </cell>
          <cell r="Z355" t="str">
            <v>Concluido</v>
          </cell>
          <cell r="AA355">
            <v>42681</v>
          </cell>
          <cell r="AB355">
            <v>42683</v>
          </cell>
        </row>
        <row r="356">
          <cell r="B356" t="str">
            <v>CTC-BM-17781</v>
          </cell>
          <cell r="C356" t="str">
            <v>Necesito iformarme de ¿cual es la cuota o porcentaje que les debo de cobrar a mis clientes por recibir sus pagos (punto de venta) con tarjeta de crédito y débito?; yo me dedico a la venta de madera y herrajes al por menor y al por mayor</v>
          </cell>
          <cell r="D356" t="str">
            <v>samanta garsia espinosa</v>
          </cell>
          <cell r="E356" t="str">
            <v>cp.garciaespinoza.s@gmail.com</v>
          </cell>
          <cell r="F356" t="str">
            <v>Banco de México</v>
          </cell>
          <cell r="M356" t="str">
            <v>México</v>
          </cell>
          <cell r="O356" t="str">
            <v>Entrega por el Sistema de Solicitudes de Acceso a la Información</v>
          </cell>
          <cell r="P356">
            <v>42681</v>
          </cell>
          <cell r="Q356">
            <v>42710</v>
          </cell>
          <cell r="S356" t="str">
            <v>Información pública</v>
          </cell>
          <cell r="T356" t="str">
            <v>Cajeros, tarjetas y operaciones relativas</v>
          </cell>
          <cell r="V356" t="str">
            <v>Se anexa respuesta</v>
          </cell>
          <cell r="W356">
            <v>60</v>
          </cell>
          <cell r="X356" t="str">
            <v>NO</v>
          </cell>
          <cell r="Y356" t="str">
            <v>Muñoz Nando Rubén</v>
          </cell>
          <cell r="Z356" t="str">
            <v>Concluido</v>
          </cell>
          <cell r="AA356">
            <v>42681</v>
          </cell>
          <cell r="AB356">
            <v>42689</v>
          </cell>
        </row>
        <row r="357">
          <cell r="B357" t="str">
            <v>CTC-BM-17782</v>
          </cell>
          <cell r="C357" t="str">
            <v>Solicito informacion de mi pago relizado el 30 de Agosto del 2016 vía SPEI, del banco origen: HSBC, al banco destinatario: Santander, con número de referencia: 0007136, con clave de rastreo: HSBC027994, agradezco el apoyo</v>
          </cell>
          <cell r="D357" t="str">
            <v>Araceli Bernal González</v>
          </cell>
          <cell r="E357" t="str">
            <v>aracelibernal.usg@gmail.com</v>
          </cell>
          <cell r="F357" t="str">
            <v>Banco de México</v>
          </cell>
          <cell r="M357" t="str">
            <v>México</v>
          </cell>
          <cell r="O357" t="str">
            <v>Entrega por el Sistema de Solicitudes de Acceso a la Información</v>
          </cell>
          <cell r="P357">
            <v>42681</v>
          </cell>
          <cell r="Q357">
            <v>42710</v>
          </cell>
          <cell r="S357" t="str">
            <v>Información pública</v>
          </cell>
          <cell r="T357" t="str">
            <v>SPEI</v>
          </cell>
          <cell r="V357" t="str">
            <v>Se anexa respuesta</v>
          </cell>
          <cell r="W357">
            <v>60</v>
          </cell>
          <cell r="X357" t="str">
            <v>NO</v>
          </cell>
          <cell r="Y357" t="str">
            <v>Muñoz Nando Rubén</v>
          </cell>
          <cell r="Z357" t="str">
            <v>Concluido</v>
          </cell>
          <cell r="AA357">
            <v>42681</v>
          </cell>
          <cell r="AB357">
            <v>42684</v>
          </cell>
        </row>
        <row r="358">
          <cell r="B358" t="str">
            <v>CTC-BM-17784</v>
          </cell>
          <cell r="C358" t="str">
            <v>Buenos días 
El día de ayer realizó una transferencia y  la pag de banxico no me permite imprimir mi. CEP 
El numero de referencia es. 5886659
Y la clave de rastreo es 1611070102805205861
El banco emisor es azteca. Y el que recibe es banregio</v>
          </cell>
          <cell r="D358" t="str">
            <v>Orlando salazar</v>
          </cell>
          <cell r="E358" t="str">
            <v>orlando_260583@hotmail.com</v>
          </cell>
          <cell r="F358" t="str">
            <v>Banco de México</v>
          </cell>
          <cell r="O358" t="str">
            <v>Entrega por el Sistema de Solicitudes de Acceso a la Información</v>
          </cell>
          <cell r="P358">
            <v>42682</v>
          </cell>
          <cell r="Q358">
            <v>42711</v>
          </cell>
          <cell r="S358" t="str">
            <v>Información pública</v>
          </cell>
          <cell r="T358" t="str">
            <v>SPEI</v>
          </cell>
          <cell r="V358" t="str">
            <v>Se anexa respuesta</v>
          </cell>
          <cell r="W358">
            <v>60</v>
          </cell>
          <cell r="X358" t="str">
            <v>NO</v>
          </cell>
          <cell r="Y358" t="str">
            <v>Muñoz Nando Rubén</v>
          </cell>
          <cell r="Z358" t="str">
            <v>Concluido</v>
          </cell>
          <cell r="AA358">
            <v>42682</v>
          </cell>
          <cell r="AB358">
            <v>42688</v>
          </cell>
        </row>
        <row r="359">
          <cell r="B359" t="str">
            <v>CTC-BM-17786</v>
          </cell>
          <cell r="C359" t="str">
            <v>Cuando consulto las Tasas de Interés Interbancarias en el sitio de MERCADO DE VALORES (TASAS DE INTERÉS) de la pagina WEB (http://www.banxico.org.mx/portal-mercado-valores/index.html) obtengo un valor por cada tasa, de cada día, con ayuda del calendario que esta disponible, estoy buscando tener certeza sobre esta información que se muestra en la pagina. ¿Cuando yo consulto un día en lasa tasas, esta información se refiere a la tasa publicada o la tasa efectiva para ese día?
Por otra lado, ¿ me podrían indicar de que fuente podría obtener las tasas efectivas Interbacarias del día ?</v>
          </cell>
          <cell r="D359" t="str">
            <v>Dulce Cristal Teran Chávez</v>
          </cell>
          <cell r="E359" t="str">
            <v>dteran@aforeazteca.com.mx</v>
          </cell>
          <cell r="F359" t="str">
            <v>Banco de México</v>
          </cell>
          <cell r="M359" t="str">
            <v>México</v>
          </cell>
          <cell r="O359" t="str">
            <v>Entrega por el Sistema de Solicitudes de Acceso a la Información</v>
          </cell>
          <cell r="P359">
            <v>42682</v>
          </cell>
          <cell r="Q359">
            <v>42711</v>
          </cell>
          <cell r="S359" t="str">
            <v>Información pública</v>
          </cell>
          <cell r="T359" t="str">
            <v>Acceso a la información</v>
          </cell>
          <cell r="V359" t="str">
            <v>Se anexa respuesta</v>
          </cell>
          <cell r="W359">
            <v>60</v>
          </cell>
          <cell r="X359" t="str">
            <v>NO</v>
          </cell>
          <cell r="Y359" t="str">
            <v>Muñoz Nando Rubén</v>
          </cell>
          <cell r="Z359" t="str">
            <v>Concluido</v>
          </cell>
          <cell r="AA359">
            <v>42682</v>
          </cell>
          <cell r="AB359">
            <v>42689</v>
          </cell>
        </row>
        <row r="360">
          <cell r="B360" t="str">
            <v>CTC-BM-17787</v>
          </cell>
          <cell r="C360" t="str">
            <v>CTC-BM-17784 que paso con esta solicitud ya van mas de 2 hrs y no hay respuesta 
Algún teléfono para hablar directamente con ustedes</v>
          </cell>
          <cell r="D360" t="str">
            <v>Orlando salazar</v>
          </cell>
          <cell r="E360" t="str">
            <v>orlando_260583@hotmail.com</v>
          </cell>
          <cell r="F360" t="str">
            <v>Banco de México</v>
          </cell>
          <cell r="O360" t="str">
            <v>Entrega por el Sistema de Solicitudes de Acceso a la Información</v>
          </cell>
          <cell r="P360">
            <v>42682</v>
          </cell>
          <cell r="Q360">
            <v>42711</v>
          </cell>
          <cell r="S360" t="str">
            <v>Información pública</v>
          </cell>
          <cell r="T360" t="str">
            <v>Acceso a la información</v>
          </cell>
          <cell r="V360" t="str">
            <v>La respuesta a su solicitud se encuentra en el archivo adjunto.</v>
          </cell>
          <cell r="W360">
            <v>5</v>
          </cell>
          <cell r="X360" t="str">
            <v>NO</v>
          </cell>
          <cell r="Y360" t="str">
            <v>Ríos Peraza Gladys Adriana</v>
          </cell>
          <cell r="Z360" t="str">
            <v>Concluido</v>
          </cell>
          <cell r="AA360">
            <v>42682</v>
          </cell>
          <cell r="AB360">
            <v>42682</v>
          </cell>
        </row>
        <row r="361">
          <cell r="B361" t="str">
            <v>CTC-BM-17788</v>
          </cell>
          <cell r="C361" t="str">
            <v>Me pueden mandar un mensaje POR FAVOR 
de el porque no puedo imprimir mi comprobante electrónico de una transferencia que realice el día de ayer  les dejo la información 
El día de ayer realizó una transferencia y la pag de banxico no me permite imprimir mi. CEP 
El numero de referencia es. 5886659 
Y la clave de rastreoi es 1611070102805205861 
El banco emisor es azteca. Y el que recibe es banregio</v>
          </cell>
          <cell r="D361" t="str">
            <v>Orlando salazar</v>
          </cell>
          <cell r="E361" t="str">
            <v>orlando_260583@hotmail.com</v>
          </cell>
          <cell r="F361" t="str">
            <v>Banco de México</v>
          </cell>
          <cell r="O361" t="str">
            <v>Entrega por el Sistema de Solicitudes de Acceso a la Información</v>
          </cell>
          <cell r="P361">
            <v>42682</v>
          </cell>
          <cell r="Q361">
            <v>42711</v>
          </cell>
          <cell r="S361" t="str">
            <v>Información pública</v>
          </cell>
          <cell r="T361" t="str">
            <v>SPEI</v>
          </cell>
          <cell r="V361" t="str">
            <v>Se anexa respuesta</v>
          </cell>
          <cell r="W361">
            <v>60</v>
          </cell>
          <cell r="X361" t="str">
            <v>NO</v>
          </cell>
          <cell r="Y361" t="str">
            <v>Muñoz Nando Rubén</v>
          </cell>
          <cell r="Z361" t="str">
            <v>Concluido</v>
          </cell>
          <cell r="AA361">
            <v>42682</v>
          </cell>
          <cell r="AB361">
            <v>42688</v>
          </cell>
        </row>
        <row r="362">
          <cell r="B362" t="str">
            <v>LT-BM-17789</v>
          </cell>
          <cell r="C362" t="str">
            <v>El día 5 de sep. realice una transferencia de HSBC a un tarjeta de crédito de BANAMEX con num. 5288 5190 0524 3093 a nombre de ESMERALDA SANTAELLA SIERRA, pero esa tarjeta ya no existe porque me la cambio el mismo banco y mi dinero no se donde esta porque ya cheque en los 2 bancos y ninguno lo tiene, que puede hacer??</v>
          </cell>
          <cell r="D362" t="str">
            <v>ESMERALDA SANTAELLA SIERRA</v>
          </cell>
          <cell r="E362" t="str">
            <v>santa_esme@hotmail.com</v>
          </cell>
          <cell r="F362" t="str">
            <v>Banco de México</v>
          </cell>
          <cell r="H362" t="str">
            <v>camino a belen</v>
          </cell>
          <cell r="I362" t="str">
            <v>cove</v>
          </cell>
          <cell r="J362" t="str">
            <v>alvaro obregon</v>
          </cell>
          <cell r="K362" t="str">
            <v>df</v>
          </cell>
          <cell r="L362">
            <v>1120</v>
          </cell>
          <cell r="M362" t="str">
            <v>México</v>
          </cell>
          <cell r="O362" t="str">
            <v>Correo electrónico</v>
          </cell>
          <cell r="P362">
            <v>42682</v>
          </cell>
          <cell r="Q362">
            <v>42711</v>
          </cell>
          <cell r="S362" t="str">
            <v>Información pública</v>
          </cell>
          <cell r="T362" t="str">
            <v>SPEI</v>
          </cell>
          <cell r="V362" t="str">
            <v>Se anexa respuesta</v>
          </cell>
          <cell r="W362">
            <v>50</v>
          </cell>
          <cell r="X362" t="str">
            <v>NO</v>
          </cell>
          <cell r="Y362" t="str">
            <v>Muñoz Nando Rubén</v>
          </cell>
          <cell r="Z362" t="str">
            <v>Concluido</v>
          </cell>
          <cell r="AA362">
            <v>42682</v>
          </cell>
          <cell r="AB362">
            <v>42685</v>
          </cell>
        </row>
        <row r="363">
          <cell r="B363" t="str">
            <v>CTC-BM-17790</v>
          </cell>
          <cell r="C363" t="str">
            <v>hola como estan
Necesito contacto de sala de prensa.
My name is Eduardo Campos and Im a news reporter at Valor Economico (www.valor.com.br), Brazil leading financial and business newspaper. I will go to Chile to cover the Twentieth Annual Conference of the Central Bank of Chile and would like to know if president Agustín Carstens  would have time for a brief interview Thursday or Friday afternoon. 
Thanks for your time 
best regards 
Eduardo Campos
55 61 98151 7446</v>
          </cell>
          <cell r="D363" t="str">
            <v>Eduardo Campos</v>
          </cell>
          <cell r="E363" t="str">
            <v>eduardo.campos@valor.com.br</v>
          </cell>
          <cell r="F363" t="str">
            <v>Banco de México</v>
          </cell>
          <cell r="M363" t="str">
            <v>Brasil</v>
          </cell>
          <cell r="O363" t="str">
            <v>Entrega por el Sistema de Solicitudes de Acceso a la Información</v>
          </cell>
          <cell r="P363">
            <v>42682</v>
          </cell>
          <cell r="Q363">
            <v>42711</v>
          </cell>
          <cell r="S363" t="str">
            <v>Información pública</v>
          </cell>
          <cell r="T363" t="str">
            <v>Acceso a la información</v>
          </cell>
          <cell r="V363" t="str">
            <v>Se anexa respuesta</v>
          </cell>
          <cell r="W363">
            <v>50</v>
          </cell>
          <cell r="X363" t="str">
            <v>NO</v>
          </cell>
          <cell r="Y363" t="str">
            <v>Muñoz Nando Rubén</v>
          </cell>
          <cell r="Z363" t="str">
            <v>Concluido</v>
          </cell>
          <cell r="AA363">
            <v>42682</v>
          </cell>
          <cell r="AB363">
            <v>42685</v>
          </cell>
        </row>
        <row r="364">
          <cell r="B364">
            <v>6110000030816</v>
          </cell>
          <cell r="C364" t="str">
            <v>¿ A cuanto ascendía la reserva legal del banco de México en el año 2015?</v>
          </cell>
          <cell r="D364" t="str">
            <v>VICTOR MANUEL GUTIERREZ ALBARRAN</v>
          </cell>
          <cell r="E364" t="str">
            <v>TransparenciaBM@outlook.com</v>
          </cell>
          <cell r="F364" t="str">
            <v>Banco de México</v>
          </cell>
          <cell r="H364" t="str">
            <v>BUENAVISTA</v>
          </cell>
          <cell r="I364" t="str">
            <v>Pueblo de Santa Ursula Coapa</v>
          </cell>
          <cell r="J364" t="str">
            <v>COYOACAN</v>
          </cell>
          <cell r="K364" t="str">
            <v>Distrito Federal</v>
          </cell>
          <cell r="L364">
            <v>4650</v>
          </cell>
          <cell r="M364" t="str">
            <v>México</v>
          </cell>
          <cell r="N364" t="str">
            <v xml:space="preserve">Correo electrónico: gutierrez030396@outlook.es </v>
          </cell>
          <cell r="O364" t="str">
            <v>Correo electrónico</v>
          </cell>
          <cell r="P364">
            <v>42682</v>
          </cell>
          <cell r="Q364">
            <v>42711</v>
          </cell>
          <cell r="S364" t="str">
            <v>Información pública</v>
          </cell>
          <cell r="T364" t="str">
            <v>Balance general</v>
          </cell>
          <cell r="V364" t="str">
            <v>La respuesta a su solicitud se encuentra en el archivo adjunto.</v>
          </cell>
          <cell r="W364">
            <v>40</v>
          </cell>
          <cell r="X364" t="str">
            <v>NO</v>
          </cell>
          <cell r="Y364" t="str">
            <v>Ríos Peraza Gladys Adriana</v>
          </cell>
          <cell r="Z364" t="str">
            <v>Concluido</v>
          </cell>
          <cell r="AA364">
            <v>42682</v>
          </cell>
          <cell r="AB364">
            <v>42689</v>
          </cell>
        </row>
        <row r="365">
          <cell r="B365" t="str">
            <v>CTC-BM-17792</v>
          </cell>
          <cell r="C365" t="str">
            <v>Dando seguimiento a la respuesta de la solicitud No.CTC-BM-17329 requierimos apoyo para enviar los parametros del WEB SERVICE http://www.banxico.org.mx/DgieWSWeb/DgieWS?WSDL</v>
          </cell>
          <cell r="D365" t="str">
            <v>FRANCISCO JAVIER ALCAZAR GUTIERREZ</v>
          </cell>
          <cell r="E365" t="str">
            <v>francisco.alcazar@arysta.com</v>
          </cell>
          <cell r="F365" t="str">
            <v>Banco de México</v>
          </cell>
          <cell r="M365" t="str">
            <v>México</v>
          </cell>
          <cell r="O365" t="str">
            <v>Entrega por el Sistema de Solicitudes de Acceso a la Información</v>
          </cell>
          <cell r="P365">
            <v>42682</v>
          </cell>
          <cell r="Q365">
            <v>42711</v>
          </cell>
          <cell r="S365" t="str">
            <v>Información pública</v>
          </cell>
          <cell r="T365" t="str">
            <v>Servicios de apoyo a cómputo</v>
          </cell>
          <cell r="V365" t="str">
            <v>Se anexa respuesta</v>
          </cell>
          <cell r="W365">
            <v>60</v>
          </cell>
          <cell r="X365" t="str">
            <v>NO</v>
          </cell>
          <cell r="Y365" t="str">
            <v>Muñoz Nando Rubén</v>
          </cell>
          <cell r="Z365" t="str">
            <v>Concluido</v>
          </cell>
          <cell r="AA365">
            <v>42682</v>
          </cell>
          <cell r="AB365">
            <v>42684</v>
          </cell>
        </row>
        <row r="366">
          <cell r="B366" t="str">
            <v>CTC-BM-17793</v>
          </cell>
          <cell r="C366" t="str">
            <v>Buenas tardes,
Quisiera cobrar un cheque emitido en Estados Unidos a mi nombre pero en los bancos a los que he ido no he podido hacerlo. ¿Me podrían comentar cuál es la forma de canjear este cheque?</v>
          </cell>
          <cell r="D366" t="str">
            <v>Heriberto Martínez Mata</v>
          </cell>
          <cell r="E366" t="str">
            <v>heribertomm@gmail.com</v>
          </cell>
          <cell r="F366" t="str">
            <v>Banco de México</v>
          </cell>
          <cell r="M366" t="str">
            <v>México</v>
          </cell>
          <cell r="O366" t="str">
            <v>Entrega por el Sistema de Solicitudes de Acceso a la Información</v>
          </cell>
          <cell r="P366">
            <v>42682</v>
          </cell>
          <cell r="Q366">
            <v>42711</v>
          </cell>
          <cell r="S366" t="str">
            <v>Información pública</v>
          </cell>
          <cell r="T366" t="str">
            <v>Control de legalidad</v>
          </cell>
          <cell r="V366" t="str">
            <v>Se anexan respuesta</v>
          </cell>
          <cell r="W366">
            <v>60</v>
          </cell>
          <cell r="X366" t="str">
            <v>NO</v>
          </cell>
          <cell r="Y366" t="str">
            <v>Muñoz Nando Rubén</v>
          </cell>
          <cell r="Z366" t="str">
            <v>Concluido</v>
          </cell>
          <cell r="AA366">
            <v>42682</v>
          </cell>
          <cell r="AB366">
            <v>42689</v>
          </cell>
        </row>
        <row r="367">
          <cell r="B367">
            <v>6110000030916</v>
          </cell>
          <cell r="C367" t="str">
            <v>solicitud de información publica</v>
          </cell>
          <cell r="D367" t="str">
            <v>ALBERTO MUNIVE MORENO</v>
          </cell>
          <cell r="E367" t="str">
            <v>TransparenciaBM@outlook.com</v>
          </cell>
          <cell r="F367" t="str">
            <v>Banco de México</v>
          </cell>
          <cell r="H367" t="str">
            <v>SEXTA SECCION</v>
          </cell>
          <cell r="I367" t="str">
            <v>San Lorenzo Tlacualoyan</v>
          </cell>
          <cell r="J367" t="str">
            <v>YAUHQUEMECAN</v>
          </cell>
          <cell r="K367" t="str">
            <v>Tlaxcala</v>
          </cell>
          <cell r="L367">
            <v>90450</v>
          </cell>
          <cell r="M367" t="str">
            <v>México</v>
          </cell>
          <cell r="N367" t="str">
            <v xml:space="preserve">Correo electrónico: beto8269@hotmail.com </v>
          </cell>
          <cell r="O367" t="str">
            <v>Correo electrónico</v>
          </cell>
          <cell r="P367">
            <v>42682</v>
          </cell>
          <cell r="Q367">
            <v>42711</v>
          </cell>
          <cell r="S367" t="str">
            <v>Información pública</v>
          </cell>
          <cell r="T367" t="str">
            <v>Acceso a la información</v>
          </cell>
          <cell r="V367" t="str">
            <v>Desechada por falta de respuesta del ciudadano</v>
          </cell>
          <cell r="W367">
            <v>5</v>
          </cell>
          <cell r="X367" t="str">
            <v>NO</v>
          </cell>
          <cell r="Y367" t="str">
            <v>Casillas Trejo Elizabeth</v>
          </cell>
          <cell r="Z367" t="str">
            <v>Concluido</v>
          </cell>
          <cell r="AA367">
            <v>42682</v>
          </cell>
          <cell r="AB367">
            <v>42703</v>
          </cell>
        </row>
        <row r="368">
          <cell r="B368" t="str">
            <v>LT-CR-17796</v>
          </cell>
          <cell r="C368" t="str">
            <v>Solicito Copia certificada, en formato impreso y por separado de cada una de las publicaciones de la tasas CPP, CETES, TIIE del periodo y periodicidad que enseguida señalo 
Tasa CPP, tasa en por ciento anual, periodo 1985 a 2016 (ultima publicación) 
Tasa CETES, promedio mensual en por ciento anual, periodo 1985 a 2016 (ultima publicación) 
Tasa TIIE 28 días promedio mensual en por ciento anual, periodo 1995 a 2016 (ultima publicación) (-)</v>
          </cell>
          <cell r="D368" t="str">
            <v>RAMON PALACIOS MARTINEZ</v>
          </cell>
          <cell r="E368" t="str">
            <v>rpmvasesores@yahoo.com.mx</v>
          </cell>
          <cell r="F368" t="str">
            <v>Comisión de Responsabilidades</v>
          </cell>
          <cell r="H368" t="str">
            <v>AV MIGUEL ANGEL</v>
          </cell>
          <cell r="I368" t="str">
            <v>REAL VALLARTA</v>
          </cell>
          <cell r="J368" t="str">
            <v>ZAPOPAN</v>
          </cell>
          <cell r="K368" t="str">
            <v>JALISCO</v>
          </cell>
          <cell r="L368">
            <v>45020</v>
          </cell>
          <cell r="M368" t="str">
            <v>México</v>
          </cell>
          <cell r="O368" t="str">
            <v>Domicilio</v>
          </cell>
          <cell r="P368">
            <v>42683</v>
          </cell>
          <cell r="Q368">
            <v>42712</v>
          </cell>
          <cell r="S368" t="str">
            <v>Información pública</v>
          </cell>
          <cell r="T368" t="str">
            <v>Tasas de interés</v>
          </cell>
          <cell r="V368" t="str">
            <v>Se adjunta respuesta a su solicitud.</v>
          </cell>
          <cell r="W368">
            <v>60</v>
          </cell>
          <cell r="X368" t="str">
            <v>SI</v>
          </cell>
          <cell r="Y368" t="str">
            <v>Ríos Peraza Gladys Adriana</v>
          </cell>
          <cell r="Z368" t="str">
            <v>Concluido</v>
          </cell>
          <cell r="AA368">
            <v>42683</v>
          </cell>
          <cell r="AB368">
            <v>42699</v>
          </cell>
        </row>
        <row r="369">
          <cell r="B369" t="str">
            <v>CTC-BM-17797</v>
          </cell>
          <cell r="C369" t="str">
            <v>Soy usuaria de inofrmacion de la pagina de BANXICO. Sin embargo, con esta fecha no obtengo al informacion
que requiero:
Estadisticas
Sistema Financiero
Mercados Financieros (Tipo de Cambio, Tasas de Interes y derivados)
Operaciones en el Mercado de Valores:
Operaciones de Compra-venta: volumen, contrapartes, plazos, tasas, etc
Volumen operado de titulos en moneda nacional y UDIS: por emision y tipo de contraparte
Compra-Venta de titulos en MN y en UDIS, del conjunto de bancos y casas de bolsa. Precios y Volumen por emision
La informacion requerida es diaria para los ultimos meses completos, (JULIO, AGOSTO, SEPTIEMBRE, OCTUBRE 2016) de
CETES y BONOS M.</v>
          </cell>
          <cell r="D369" t="str">
            <v>Sonia Jáuregui</v>
          </cell>
          <cell r="E369" t="str">
            <v>sonia.jaureguicamargo@banamex.com</v>
          </cell>
          <cell r="F369" t="str">
            <v>Banco de México</v>
          </cell>
          <cell r="M369" t="str">
            <v>México</v>
          </cell>
          <cell r="O369" t="str">
            <v>Entrega por el Sistema de Solicitudes de Acceso a la Información</v>
          </cell>
          <cell r="P369">
            <v>42683</v>
          </cell>
          <cell r="Q369">
            <v>42712</v>
          </cell>
          <cell r="S369" t="str">
            <v>Información pública</v>
          </cell>
          <cell r="T369" t="str">
            <v>Precios de títulos</v>
          </cell>
          <cell r="V369" t="str">
            <v>Se anexa respuesta</v>
          </cell>
          <cell r="W369">
            <v>60</v>
          </cell>
          <cell r="X369" t="str">
            <v>NO</v>
          </cell>
          <cell r="Y369" t="str">
            <v>Muñoz Nando Rubén</v>
          </cell>
          <cell r="Z369" t="str">
            <v>Concluido</v>
          </cell>
          <cell r="AA369">
            <v>42683</v>
          </cell>
          <cell r="AB369">
            <v>42689</v>
          </cell>
        </row>
        <row r="370">
          <cell r="B370">
            <v>61100000310161</v>
          </cell>
          <cell r="C370" t="str">
            <v>Porcentaje de los impuestos destinados a la educación e investigación.</v>
          </cell>
          <cell r="D370" t="str">
            <v>JENNIFER ANDREA CUAQUENTZI MEJIA</v>
          </cell>
          <cell r="E370" t="str">
            <v>TransparenciaBM@outlook.com</v>
          </cell>
          <cell r="F370" t="str">
            <v>Banco de México</v>
          </cell>
          <cell r="H370" t="str">
            <v>8 SUR 3 ORIENTE</v>
          </cell>
          <cell r="I370" t="str">
            <v>Guadalupe Caleras</v>
          </cell>
          <cell r="J370" t="str">
            <v>Puebla</v>
          </cell>
          <cell r="K370" t="str">
            <v>PUEBLA</v>
          </cell>
          <cell r="L370">
            <v>72100</v>
          </cell>
          <cell r="M370" t="str">
            <v>México</v>
          </cell>
          <cell r="O370" t="str">
            <v>Correo electrónico</v>
          </cell>
          <cell r="P370">
            <v>42683</v>
          </cell>
          <cell r="Q370">
            <v>42712</v>
          </cell>
          <cell r="S370" t="str">
            <v>Información pública</v>
          </cell>
          <cell r="T370" t="str">
            <v>Indicadores de finanzas públicas</v>
          </cell>
          <cell r="V370" t="str">
            <v>Se adjunta respuesta a su solicitud.</v>
          </cell>
          <cell r="W370">
            <v>40</v>
          </cell>
          <cell r="X370" t="str">
            <v>NO</v>
          </cell>
          <cell r="Y370" t="str">
            <v>Ríos Peraza Gladys Adriana</v>
          </cell>
          <cell r="Z370" t="str">
            <v>Concluido</v>
          </cell>
          <cell r="AA370">
            <v>42683</v>
          </cell>
          <cell r="AB370">
            <v>42688</v>
          </cell>
        </row>
        <row r="371">
          <cell r="B371">
            <v>6110000031116</v>
          </cell>
          <cell r="C371" t="str">
            <v>Buen día, necesito que me proporcionen información sobre los flujos de Inversión Directa dirigidas al sector automotriz por año, de igual forma, cuál ha sido el origen de dicha inversión.</v>
          </cell>
          <cell r="D371" t="str">
            <v>JHOVANY AMASTAL MOLINA</v>
          </cell>
          <cell r="E371" t="str">
            <v>TransparenciaBM@outlook.com</v>
          </cell>
          <cell r="F371" t="str">
            <v>Banco de México</v>
          </cell>
          <cell r="H371" t="str">
            <v>PENSADOR MEXICANO</v>
          </cell>
          <cell r="I371" t="str">
            <v>San Antonio Mihuacan</v>
          </cell>
          <cell r="J371" t="str">
            <v>CORONANGO</v>
          </cell>
          <cell r="K371" t="str">
            <v>Puebla</v>
          </cell>
          <cell r="L371">
            <v>72670</v>
          </cell>
          <cell r="M371" t="str">
            <v>México</v>
          </cell>
          <cell r="N371" t="str">
            <v xml:space="preserve">Correo electrónico: jhovanyam@outlook.com </v>
          </cell>
          <cell r="O371" t="str">
            <v>Correo electrónico</v>
          </cell>
          <cell r="P371">
            <v>42683</v>
          </cell>
          <cell r="Q371">
            <v>42712</v>
          </cell>
          <cell r="S371" t="str">
            <v>Información pública</v>
          </cell>
          <cell r="T371" t="str">
            <v>Balanza de pagos</v>
          </cell>
          <cell r="V371" t="str">
            <v>Se adjunta respuesta a su solicitud.</v>
          </cell>
          <cell r="W371">
            <v>40</v>
          </cell>
          <cell r="X371" t="str">
            <v>NO</v>
          </cell>
          <cell r="Y371" t="str">
            <v>Ríos Peraza Gladys Adriana</v>
          </cell>
          <cell r="Z371" t="str">
            <v>Concluido</v>
          </cell>
          <cell r="AA371">
            <v>42683</v>
          </cell>
          <cell r="AB371">
            <v>42688</v>
          </cell>
        </row>
        <row r="372">
          <cell r="B372" t="str">
            <v>CTC-BM-17799</v>
          </cell>
          <cell r="C372" t="str">
            <v>BANCO ORIGEN BANCOMER
CUENTA ORIGEN 1461337173
CUENTA DESTINO 4772143003427198 BANCOMER
AUTORIZACION 0013735005
FECHA 21 OCTUBRE
EL DINERO NO SE TRANSFIRIO</v>
          </cell>
          <cell r="D372" t="str">
            <v>MONICA SAENZ</v>
          </cell>
          <cell r="E372" t="str">
            <v>monicasaenzt@hotmail.com</v>
          </cell>
          <cell r="F372" t="str">
            <v>Banco de México</v>
          </cell>
          <cell r="O372" t="str">
            <v>Entrega por el Sistema de Solicitudes de Acceso a la Información</v>
          </cell>
          <cell r="P372">
            <v>42683</v>
          </cell>
          <cell r="Q372">
            <v>42712</v>
          </cell>
          <cell r="S372" t="str">
            <v>Información pública</v>
          </cell>
          <cell r="T372" t="str">
            <v>Sistemas electrónicos de pago</v>
          </cell>
          <cell r="V372" t="str">
            <v>Se anexa respuesta</v>
          </cell>
          <cell r="W372">
            <v>60</v>
          </cell>
          <cell r="X372" t="str">
            <v>NO</v>
          </cell>
          <cell r="Y372" t="str">
            <v>Muñoz Nando Rubén</v>
          </cell>
          <cell r="Z372" t="str">
            <v>Concluido</v>
          </cell>
          <cell r="AA372">
            <v>42683</v>
          </cell>
          <cell r="AB372">
            <v>42684</v>
          </cell>
        </row>
        <row r="373">
          <cell r="B373">
            <v>6110000031216</v>
          </cell>
          <cell r="C373" t="str">
            <v>solicito copia simple o versión electrónica de todos los comprobantes de pago o remuneración del C. HUMBERTO ENRIQUE RUIZ TORRES servidor público del BANCO DE MEXICO, quien ocupa el cargo de director jurídico de la Dirección General Juridica</v>
          </cell>
          <cell r="D373" t="str">
            <v>ANGELICA DE JESUS SANCHEZ ALVAREZ</v>
          </cell>
          <cell r="E373" t="str">
            <v>TransparenciaBM@outlook.com</v>
          </cell>
          <cell r="F373" t="str">
            <v>Banco de México</v>
          </cell>
          <cell r="H373" t="str">
            <v>LA PALMA 4 EDIFICIO C</v>
          </cell>
          <cell r="I373" t="str">
            <v>Barrio Norte</v>
          </cell>
          <cell r="J373" t="str">
            <v>ATIZAPAN DE ZARAGOZA</v>
          </cell>
          <cell r="K373" t="str">
            <v>México</v>
          </cell>
          <cell r="L373">
            <v>52960</v>
          </cell>
          <cell r="M373" t="str">
            <v>México</v>
          </cell>
          <cell r="N373" t="str">
            <v>Correo electrónico: contacto.abogados.medicos@gmail.com</v>
          </cell>
          <cell r="O373" t="str">
            <v>Correo electrónico</v>
          </cell>
          <cell r="P373">
            <v>42683</v>
          </cell>
          <cell r="Q373">
            <v>42712</v>
          </cell>
          <cell r="S373" t="str">
            <v>Información confidencial</v>
          </cell>
          <cell r="T373" t="str">
            <v>Sueldos y salarios</v>
          </cell>
          <cell r="V373" t="str">
            <v>La respuesta a su solicitud 6110000031216 la encontrará en el archivo adjunto.</v>
          </cell>
          <cell r="W373">
            <v>45</v>
          </cell>
          <cell r="X373" t="str">
            <v>NO</v>
          </cell>
          <cell r="Y373" t="str">
            <v>Casillas Trejo Elizabeth</v>
          </cell>
          <cell r="Z373" t="str">
            <v>Concluido</v>
          </cell>
          <cell r="AA373">
            <v>42683</v>
          </cell>
          <cell r="AB373">
            <v>42704</v>
          </cell>
        </row>
        <row r="374">
          <cell r="B374">
            <v>6110000031316</v>
          </cell>
          <cell r="C374" t="str">
            <v xml:space="preserve">cual es el sueldo del presidente del banco de mexico?
</v>
          </cell>
          <cell r="D374" t="str">
            <v>AILYN LIZARRAGA MACIAS</v>
          </cell>
          <cell r="E374" t="str">
            <v>TransparenciaBM@outlook.com</v>
          </cell>
          <cell r="F374" t="str">
            <v>Banco de México</v>
          </cell>
          <cell r="H374" t="str">
            <v>MIGUEL HIDALGO</v>
          </cell>
          <cell r="I374" t="str">
            <v>Siqueiros</v>
          </cell>
          <cell r="J374" t="str">
            <v>MAZATLAN</v>
          </cell>
          <cell r="K374" t="str">
            <v>Sinaloa</v>
          </cell>
          <cell r="L374">
            <v>82236</v>
          </cell>
          <cell r="M374" t="str">
            <v>México</v>
          </cell>
          <cell r="N374" t="str">
            <v>Correo electrónico: ailynlizarraga998@gmail.com</v>
          </cell>
          <cell r="O374" t="str">
            <v>Correo electrónico</v>
          </cell>
          <cell r="P374">
            <v>42683</v>
          </cell>
          <cell r="Q374">
            <v>42712</v>
          </cell>
          <cell r="S374" t="str">
            <v>Información pública</v>
          </cell>
          <cell r="T374" t="str">
            <v>Sueldos y salarios</v>
          </cell>
          <cell r="V374" t="str">
            <v>La respuesta a su solicitud 6110000031316 la encontrará en el archivo adjunto.</v>
          </cell>
          <cell r="W374">
            <v>20</v>
          </cell>
          <cell r="X374" t="str">
            <v>NO</v>
          </cell>
          <cell r="Y374" t="str">
            <v>Casillas Trejo Elizabeth</v>
          </cell>
          <cell r="Z374" t="str">
            <v>Concluido</v>
          </cell>
          <cell r="AA374">
            <v>42683</v>
          </cell>
          <cell r="AB374">
            <v>42684</v>
          </cell>
        </row>
        <row r="375">
          <cell r="B375">
            <v>6110000031416</v>
          </cell>
          <cell r="C375" t="str">
            <v xml:space="preserve">¿cual es el salario del presidente del banco de mexico?
</v>
          </cell>
          <cell r="D375" t="str">
            <v>VIDAL NIKOLAY ANAYA NAVARRETE</v>
          </cell>
          <cell r="E375" t="str">
            <v>TransparenciaBM@outlook.com</v>
          </cell>
          <cell r="F375" t="str">
            <v>Banco de México</v>
          </cell>
          <cell r="H375" t="str">
            <v>MAR DEL NORTE #431</v>
          </cell>
          <cell r="I375" t="str">
            <v>Lázaro Cárdenas</v>
          </cell>
          <cell r="J375" t="str">
            <v>MAZATLAN</v>
          </cell>
          <cell r="K375" t="str">
            <v>Sinaloa</v>
          </cell>
          <cell r="L375">
            <v>82040</v>
          </cell>
          <cell r="M375" t="str">
            <v>México</v>
          </cell>
          <cell r="N375" t="str">
            <v>Correo electrónico: vidalanaya.97@gmail.com</v>
          </cell>
          <cell r="O375" t="str">
            <v>Correo electrónico</v>
          </cell>
          <cell r="P375">
            <v>42683</v>
          </cell>
          <cell r="Q375">
            <v>42712</v>
          </cell>
          <cell r="S375" t="str">
            <v>Información pública</v>
          </cell>
          <cell r="T375" t="str">
            <v>Sueldos y salarios</v>
          </cell>
          <cell r="V375" t="str">
            <v>La respuesta a su solcitud 6110000031416 la encontrará en el archivo adjunto.</v>
          </cell>
          <cell r="W375">
            <v>25</v>
          </cell>
          <cell r="X375" t="str">
            <v>NO</v>
          </cell>
          <cell r="Y375" t="str">
            <v>Casillas Trejo Elizabeth</v>
          </cell>
          <cell r="Z375" t="str">
            <v>Concluido</v>
          </cell>
          <cell r="AA375">
            <v>42683</v>
          </cell>
          <cell r="AB375">
            <v>42684</v>
          </cell>
        </row>
        <row r="376">
          <cell r="B376">
            <v>6110000031516</v>
          </cell>
          <cell r="C376" t="str">
            <v>¿qué procedimientos utiliza esta dependencia para evitar grandes devaluaciones del peso?</v>
          </cell>
          <cell r="D376" t="str">
            <v>JOSÉ FELIPE ORDAZ VERDE</v>
          </cell>
          <cell r="E376" t="str">
            <v>TransparenciaBM@banxico.org.mx</v>
          </cell>
          <cell r="F376" t="str">
            <v>Banco de México</v>
          </cell>
          <cell r="H376" t="str">
            <v>AVENIDA GABRIELLEYVA</v>
          </cell>
          <cell r="I376" t="str">
            <v>Loma Atravesada</v>
          </cell>
          <cell r="J376" t="str">
            <v>MAZATLAN</v>
          </cell>
          <cell r="K376" t="str">
            <v>Sinaloa</v>
          </cell>
          <cell r="L376">
            <v>82185</v>
          </cell>
          <cell r="M376" t="str">
            <v>México</v>
          </cell>
          <cell r="N376" t="str">
            <v>Correo electrónico: felipe_felipe_fov@hotmail.com</v>
          </cell>
          <cell r="O376" t="str">
            <v>Correo electrónico</v>
          </cell>
          <cell r="P376">
            <v>42683</v>
          </cell>
          <cell r="Q376">
            <v>42712</v>
          </cell>
          <cell r="S376" t="str">
            <v>Información pública</v>
          </cell>
          <cell r="T376" t="str">
            <v>Política cambiaria</v>
          </cell>
          <cell r="V376" t="str">
            <v>La respuesta a su solicitud 6110000031516 la encontrará en el archivo adjunto.</v>
          </cell>
          <cell r="W376">
            <v>30</v>
          </cell>
          <cell r="X376" t="str">
            <v>NO</v>
          </cell>
          <cell r="Y376" t="str">
            <v>Casillas Trejo Elizabeth</v>
          </cell>
          <cell r="Z376" t="str">
            <v>Concluido</v>
          </cell>
          <cell r="AA376">
            <v>42683</v>
          </cell>
          <cell r="AB376">
            <v>42689</v>
          </cell>
        </row>
        <row r="377">
          <cell r="B377">
            <v>6110000031616</v>
          </cell>
          <cell r="C377" t="str">
            <v>¿Por qué se devalúa el peso mexicano ante el dolar estadounidense?</v>
          </cell>
          <cell r="D377" t="str">
            <v>RAVERSITO LIZÁRRAGA DOMÍNGUEZ</v>
          </cell>
          <cell r="E377" t="str">
            <v>TransparenciaBM@outlook.com</v>
          </cell>
          <cell r="F377" t="str">
            <v>Banco de México</v>
          </cell>
          <cell r="H377" t="str">
            <v>AV. MAPLE</v>
          </cell>
          <cell r="I377" t="str">
            <v>Terranova</v>
          </cell>
          <cell r="J377" t="str">
            <v>MAZATLAN</v>
          </cell>
          <cell r="K377" t="str">
            <v>Sinaloa</v>
          </cell>
          <cell r="L377">
            <v>82124</v>
          </cell>
          <cell r="M377" t="str">
            <v>México</v>
          </cell>
          <cell r="N377" t="str">
            <v>Correo electrónico: raversito77@gmail.com</v>
          </cell>
          <cell r="O377" t="str">
            <v>Correo electrónico</v>
          </cell>
          <cell r="P377">
            <v>42683</v>
          </cell>
          <cell r="Q377">
            <v>42712</v>
          </cell>
          <cell r="S377" t="str">
            <v>Información pública</v>
          </cell>
          <cell r="T377" t="str">
            <v>Política cambiaria</v>
          </cell>
          <cell r="V377" t="str">
            <v>La respuesta a su consulta 6110000031616 la encontrará en el archivo adjunto.</v>
          </cell>
          <cell r="W377">
            <v>30</v>
          </cell>
          <cell r="X377" t="str">
            <v>NO</v>
          </cell>
          <cell r="Y377" t="str">
            <v>Casillas Trejo Elizabeth</v>
          </cell>
          <cell r="Z377" t="str">
            <v>Concluido</v>
          </cell>
          <cell r="AA377">
            <v>42683</v>
          </cell>
          <cell r="AB377">
            <v>42689</v>
          </cell>
        </row>
        <row r="378">
          <cell r="B378" t="str">
            <v>CTC-BM-17800</v>
          </cell>
          <cell r="C378" t="str">
            <v>buen día realice 2 transacciones desde bancanet de banamex a pago de tarjeta de credito bancomer, banamex menciona que fueron aplicados, pero bancomer no tiene el saldo ya que la tarjeta de credito estaba cancelado y que por lo tanto se fue a un fondo que el banco de Mexico maneja, como es el proceso que se requiere para que me regresen el saldo.</v>
          </cell>
          <cell r="D378" t="str">
            <v>Chrisitian Cid</v>
          </cell>
          <cell r="E378" t="str">
            <v>christian_cid@hotmail.com</v>
          </cell>
          <cell r="F378" t="str">
            <v>Banco de México</v>
          </cell>
          <cell r="M378" t="str">
            <v>México</v>
          </cell>
          <cell r="O378" t="str">
            <v>Entrega por el Sistema de Solicitudes de Acceso a la Información</v>
          </cell>
          <cell r="P378">
            <v>42683</v>
          </cell>
          <cell r="Q378">
            <v>42712</v>
          </cell>
          <cell r="S378" t="str">
            <v>Información pública</v>
          </cell>
          <cell r="T378" t="str">
            <v>Sistemas electrónicos de pago</v>
          </cell>
          <cell r="V378" t="str">
            <v>La respuesta a su solicitud CTC-BM-17800 se encuentra en el archivo adjunto.</v>
          </cell>
          <cell r="W378">
            <v>15</v>
          </cell>
          <cell r="X378" t="str">
            <v>NO</v>
          </cell>
          <cell r="Y378" t="str">
            <v>Ríos Peraza Gladys Adriana</v>
          </cell>
          <cell r="Z378" t="str">
            <v>Concluido</v>
          </cell>
          <cell r="AA378">
            <v>42683</v>
          </cell>
          <cell r="AB378">
            <v>42690</v>
          </cell>
        </row>
        <row r="379">
          <cell r="B379" t="str">
            <v>CTC-BM-17801</v>
          </cell>
          <cell r="C379" t="str">
            <v>Buenas tardes:
Solicito de su apoyo para efectuar la aclaración del proceso de validacionde un SPEI con código de Rastero BNET01001611090002078073 de BBVA Bancomer a Santander elaborado el día de hoy a las 14:49:27; mismo que no se ve reflejado en el banco destino siendo ya las 05:00 pm
Se efectuó la consulta de MI SPEI y no aparece ninguna información de la transferencia.
Por lo cual y bajo recomendación de su personal de contacto BANXICO levanto el presente reporte</v>
          </cell>
          <cell r="D379" t="str">
            <v>VICTOR ALFONSO ROJO SALINAS</v>
          </cell>
          <cell r="E379" t="str">
            <v>vrojo@fhmex.com.mx</v>
          </cell>
          <cell r="F379" t="str">
            <v>Banco de México</v>
          </cell>
          <cell r="O379" t="str">
            <v>Entrega por el Sistema de Solicitudes de Acceso a la Información</v>
          </cell>
          <cell r="P379">
            <v>42683</v>
          </cell>
          <cell r="Q379">
            <v>42712</v>
          </cell>
          <cell r="S379" t="str">
            <v>Información pública</v>
          </cell>
          <cell r="T379" t="str">
            <v>Sistemas electrónicos de pago</v>
          </cell>
          <cell r="V379" t="str">
            <v>Anexo respuesta</v>
          </cell>
          <cell r="W379">
            <v>50</v>
          </cell>
          <cell r="X379" t="str">
            <v>NO</v>
          </cell>
          <cell r="Y379" t="str">
            <v>Muñoz Nando Rubén</v>
          </cell>
          <cell r="Z379" t="str">
            <v>Concluido</v>
          </cell>
          <cell r="AA379">
            <v>42683</v>
          </cell>
          <cell r="AB379">
            <v>42685</v>
          </cell>
        </row>
        <row r="380">
          <cell r="B380" t="str">
            <v>CTC-BM-17802</v>
          </cell>
          <cell r="C380" t="str">
            <v>Solicitar información sobre la valoración de billetes.
Solicitar información de que se puede hacer para la aclaración de un dictamen acerca de unos billetes y que se puede hacer para solicitar una aclaración ya que no se esta conforme con el dictamen realizado o la respuesta obtenida.</v>
          </cell>
          <cell r="D380" t="str">
            <v>Oscar</v>
          </cell>
          <cell r="E380" t="str">
            <v>vice_gta16@hotmail.com</v>
          </cell>
          <cell r="F380" t="str">
            <v>Banco de México</v>
          </cell>
          <cell r="M380" t="str">
            <v>México</v>
          </cell>
          <cell r="O380" t="str">
            <v>Entrega por el Sistema de Solicitudes de Acceso a la Información</v>
          </cell>
          <cell r="P380">
            <v>42683</v>
          </cell>
          <cell r="Q380">
            <v>42712</v>
          </cell>
          <cell r="S380" t="str">
            <v>Información pública</v>
          </cell>
          <cell r="T380" t="str">
            <v>Billetes</v>
          </cell>
          <cell r="V380" t="str">
            <v>Se anexa respuesta</v>
          </cell>
          <cell r="W380">
            <v>60</v>
          </cell>
          <cell r="X380" t="str">
            <v>NO</v>
          </cell>
          <cell r="Y380" t="str">
            <v>Muñoz Nando Rubén</v>
          </cell>
          <cell r="Z380" t="str">
            <v>Concluido</v>
          </cell>
          <cell r="AA380">
            <v>42683</v>
          </cell>
          <cell r="AB380">
            <v>42688</v>
          </cell>
        </row>
        <row r="381">
          <cell r="B381" t="str">
            <v>CTC-BM-17807</v>
          </cell>
          <cell r="C381" t="str">
            <v>Quería obtener un CEP, pero me dice que no es posible emitir los CEP.
De igual forma quería saber si hay forma de obtener el CEP si solo se tienen datos de la operación como bancos, monto y cuenta del receptor</v>
          </cell>
          <cell r="D381" t="str">
            <v>Maribel Pérez Cruz</v>
          </cell>
          <cell r="E381" t="str">
            <v>maribelpcruz@hotmail.com</v>
          </cell>
          <cell r="F381" t="str">
            <v>Banco de México</v>
          </cell>
          <cell r="M381" t="str">
            <v>México</v>
          </cell>
          <cell r="O381" t="str">
            <v>Entrega por el Sistema de Solicitudes de Acceso a la Información</v>
          </cell>
          <cell r="P381">
            <v>42684</v>
          </cell>
          <cell r="Q381">
            <v>42713</v>
          </cell>
          <cell r="S381" t="str">
            <v>Información pública</v>
          </cell>
          <cell r="T381" t="str">
            <v>Sistemas electrónicos de pago</v>
          </cell>
          <cell r="V381" t="str">
            <v>La respuesta a su solicitud se encuentra en el archivo adjunto.</v>
          </cell>
          <cell r="W381">
            <v>15</v>
          </cell>
          <cell r="X381" t="str">
            <v>NO</v>
          </cell>
          <cell r="Y381" t="str">
            <v>Ríos Peraza Gladys Adriana</v>
          </cell>
          <cell r="Z381" t="str">
            <v>Concluido</v>
          </cell>
          <cell r="AA381">
            <v>42684</v>
          </cell>
          <cell r="AB381">
            <v>42691</v>
          </cell>
        </row>
        <row r="382">
          <cell r="B382">
            <v>6110000031716</v>
          </cell>
          <cell r="C382" t="str">
            <v xml:space="preserve">Cuanto dinero entra cada año al banco de México
</v>
          </cell>
          <cell r="D382" t="str">
            <v>SHARON GONZÁLEZ TORRES</v>
          </cell>
          <cell r="E382" t="str">
            <v>TransparenciaBM@outlook.com</v>
          </cell>
          <cell r="F382" t="str">
            <v>Banco de México</v>
          </cell>
          <cell r="H382" t="str">
            <v>H AYUNTAMIENTO</v>
          </cell>
          <cell r="I382" t="str">
            <v>Ocuilán de Arteaga</v>
          </cell>
          <cell r="J382" t="str">
            <v>OCUILAN</v>
          </cell>
          <cell r="K382" t="str">
            <v>México</v>
          </cell>
          <cell r="L382">
            <v>52480</v>
          </cell>
          <cell r="M382" t="str">
            <v>México</v>
          </cell>
          <cell r="N382" t="str">
            <v>Correo electrónico: shronglezt@gmail.com</v>
          </cell>
          <cell r="O382" t="str">
            <v>Correo electrónico</v>
          </cell>
          <cell r="P382">
            <v>42684</v>
          </cell>
          <cell r="Q382">
            <v>42713</v>
          </cell>
          <cell r="S382" t="str">
            <v>Información pública</v>
          </cell>
          <cell r="T382" t="str">
            <v>Estado de resultados</v>
          </cell>
          <cell r="V382" t="str">
            <v>Se anexa respuesta</v>
          </cell>
          <cell r="W382">
            <v>45</v>
          </cell>
          <cell r="X382" t="str">
            <v>NO</v>
          </cell>
          <cell r="Y382" t="str">
            <v>Muñoz Nando Rubén</v>
          </cell>
          <cell r="Z382" t="str">
            <v>Concluido</v>
          </cell>
          <cell r="AA382">
            <v>42684</v>
          </cell>
          <cell r="AB382">
            <v>42691</v>
          </cell>
        </row>
        <row r="383">
          <cell r="B383">
            <v>6110000031816</v>
          </cell>
          <cell r="C383" t="str">
            <v xml:space="preserve">Solicito los siguientes puntos petitorios:   1. ¿Cómo es el sistema de Pagos de Cuotas Sindicales por parte del servidor público o empleado? 2. ¿Con que fundamento definen la cuota sindical y como se les descuenta al empelado?  3. ¿Cómo es el mecanismo para trasladar las cuotas sindicales al Sindicato?   4. Una vez trasladado el momento ¿a que nombre se realiza la transacción (si al sindicato como tal o algún nombre en específico)?  5. ¿Cómo el Sindicato ejerce los pagos de cuotas sindicales a sus agremiados? </v>
          </cell>
          <cell r="D383" t="str">
            <v>MAURICIO MONDRAGON</v>
          </cell>
          <cell r="E383" t="str">
            <v>TransparenciaBM@outlook.com</v>
          </cell>
          <cell r="F383" t="str">
            <v>Banco de México</v>
          </cell>
          <cell r="H383" t="str">
            <v>ALCALDE</v>
          </cell>
          <cell r="I383" t="str">
            <v>Alcalde Barranquitas</v>
          </cell>
          <cell r="J383" t="str">
            <v>GUADALAJARA</v>
          </cell>
          <cell r="K383" t="str">
            <v>Jalisco</v>
          </cell>
          <cell r="L383">
            <v>44270</v>
          </cell>
          <cell r="M383" t="str">
            <v>México</v>
          </cell>
          <cell r="N383" t="str">
            <v>Correo electrónico: hugoleyendas@hotmail.com</v>
          </cell>
          <cell r="O383" t="str">
            <v>Correo electrónico</v>
          </cell>
          <cell r="P383">
            <v>42684</v>
          </cell>
          <cell r="Q383">
            <v>42713</v>
          </cell>
          <cell r="S383" t="str">
            <v>Información pública</v>
          </cell>
          <cell r="T383" t="str">
            <v>Relaciones laborales y sindicales</v>
          </cell>
          <cell r="V383" t="str">
            <v>Se anexa respuesta</v>
          </cell>
          <cell r="W383">
            <v>45</v>
          </cell>
          <cell r="X383" t="str">
            <v>NO</v>
          </cell>
          <cell r="Y383" t="str">
            <v>Muñoz Nando Rubén</v>
          </cell>
          <cell r="Z383" t="str">
            <v>Concluido</v>
          </cell>
          <cell r="AA383">
            <v>42684</v>
          </cell>
          <cell r="AB383">
            <v>42690</v>
          </cell>
        </row>
        <row r="384">
          <cell r="B384">
            <v>6110000031916</v>
          </cell>
          <cell r="C384" t="str">
            <v xml:space="preserve">¿Cuál es el salario del gobernador del Banco de México?
</v>
          </cell>
          <cell r="D384" t="str">
            <v>LIZETH CAROLINA MILLÁN LIZÁRRAGA</v>
          </cell>
          <cell r="E384" t="str">
            <v>TransparenciaBM@outlook.com</v>
          </cell>
          <cell r="F384" t="str">
            <v>Banco de México</v>
          </cell>
          <cell r="H384" t="str">
            <v>PRIVADA JOSÉ RODRÍGUEZ</v>
          </cell>
          <cell r="I384" t="str">
            <v>Playas Infonavit</v>
          </cell>
          <cell r="J384" t="str">
            <v>MAZATLAN</v>
          </cell>
          <cell r="K384" t="str">
            <v>Sinaloa</v>
          </cell>
          <cell r="L384">
            <v>82128</v>
          </cell>
          <cell r="M384" t="str">
            <v>México</v>
          </cell>
          <cell r="N384" t="str">
            <v>Correo electrónico: caromilga@gmail.com</v>
          </cell>
          <cell r="O384" t="str">
            <v>Correo electrónico</v>
          </cell>
          <cell r="P384">
            <v>42684</v>
          </cell>
          <cell r="Q384">
            <v>42713</v>
          </cell>
          <cell r="S384" t="str">
            <v>Información pública</v>
          </cell>
          <cell r="T384" t="str">
            <v>Sueldos y salarios</v>
          </cell>
          <cell r="V384" t="str">
            <v>La respuesta a su solicitud de 6110000031916 la encontrará en el archivo adjunto.</v>
          </cell>
          <cell r="W384">
            <v>20</v>
          </cell>
          <cell r="X384" t="str">
            <v>NO</v>
          </cell>
          <cell r="Y384" t="str">
            <v>Casillas Trejo Elizabeth</v>
          </cell>
          <cell r="Z384" t="str">
            <v>Concluido</v>
          </cell>
          <cell r="AA384">
            <v>42684</v>
          </cell>
          <cell r="AB384">
            <v>42689</v>
          </cell>
        </row>
        <row r="385">
          <cell r="B385">
            <v>6110000032016</v>
          </cell>
          <cell r="C385" t="str">
            <v xml:space="preserve">¿Cómo rinde cuentas el Banco de México? ¿Quién toma las decisiones de política monetaria en el Banco de México?
</v>
          </cell>
          <cell r="D385" t="str">
            <v>GEORGINA ORTEGA ZAPATA</v>
          </cell>
          <cell r="E385" t="str">
            <v>TransparenciaBM@outlook.com</v>
          </cell>
          <cell r="F385" t="str">
            <v>Banco de México</v>
          </cell>
          <cell r="H385" t="str">
            <v>CERRADA ORQUÍDEAS</v>
          </cell>
          <cell r="I385" t="str">
            <v>El Campestre</v>
          </cell>
          <cell r="J385" t="str">
            <v>MAZATLAN</v>
          </cell>
          <cell r="K385" t="str">
            <v>Sinaloa</v>
          </cell>
          <cell r="L385">
            <v>82190</v>
          </cell>
          <cell r="M385" t="str">
            <v>México</v>
          </cell>
          <cell r="N385" t="str">
            <v>Correo electrónico: madelinegina@hotmail.com</v>
          </cell>
          <cell r="O385" t="str">
            <v>Correo electrónico</v>
          </cell>
          <cell r="P385">
            <v>42684</v>
          </cell>
          <cell r="Q385">
            <v>42713</v>
          </cell>
          <cell r="S385" t="str">
            <v>Información pública</v>
          </cell>
          <cell r="T385" t="str">
            <v>Balance general</v>
          </cell>
          <cell r="V385" t="str">
            <v>Se anexa respuesta</v>
          </cell>
          <cell r="W385">
            <v>45</v>
          </cell>
          <cell r="X385" t="str">
            <v>NO</v>
          </cell>
          <cell r="Y385" t="str">
            <v>Muñoz Nando Rubén</v>
          </cell>
          <cell r="Z385" t="str">
            <v>Concluido</v>
          </cell>
          <cell r="AA385">
            <v>42684</v>
          </cell>
          <cell r="AB385">
            <v>42690</v>
          </cell>
        </row>
        <row r="386">
          <cell r="B386">
            <v>6110000032116</v>
          </cell>
          <cell r="C386" t="str">
            <v>¿Qué hace el Banco de México para evitar la inflación?  ¿Tiene ganancias financieras el Banco de México?</v>
          </cell>
          <cell r="D386" t="str">
            <v>KARINA LIZETH HIGUERA GONZALEZ</v>
          </cell>
          <cell r="E386" t="str">
            <v>TransparenciaBM@outlook.com</v>
          </cell>
          <cell r="F386" t="str">
            <v>Banco de México</v>
          </cell>
          <cell r="H386" t="str">
            <v>AV. VILLA UNIÓN</v>
          </cell>
          <cell r="I386" t="str">
            <v>Villa Florida</v>
          </cell>
          <cell r="J386" t="str">
            <v>MAZATLAN</v>
          </cell>
          <cell r="K386" t="str">
            <v>Sinaloa</v>
          </cell>
          <cell r="L386">
            <v>82139</v>
          </cell>
          <cell r="M386" t="str">
            <v>México</v>
          </cell>
          <cell r="N386" t="str">
            <v>Correo electrónico: k_g_@outlook.es</v>
          </cell>
          <cell r="O386" t="str">
            <v>Correo electrónico</v>
          </cell>
          <cell r="P386">
            <v>42684</v>
          </cell>
          <cell r="Q386">
            <v>42713</v>
          </cell>
          <cell r="S386" t="str">
            <v>Información pública</v>
          </cell>
          <cell r="T386" t="str">
            <v>Objetivos de inflación</v>
          </cell>
          <cell r="V386" t="str">
            <v>Se anexa respuesta</v>
          </cell>
          <cell r="W386">
            <v>60</v>
          </cell>
          <cell r="X386" t="str">
            <v>NO</v>
          </cell>
          <cell r="Y386" t="str">
            <v>Muñoz Nando Rubén</v>
          </cell>
          <cell r="Z386" t="str">
            <v>Concluido</v>
          </cell>
          <cell r="AA386">
            <v>42684</v>
          </cell>
          <cell r="AB386">
            <v>42691</v>
          </cell>
        </row>
        <row r="387">
          <cell r="B387" t="str">
            <v>CTC-BM-17810</v>
          </cell>
          <cell r="C387" t="str">
            <v>Buenas tardes, me gustaría saber si me pueden canalizar para obtener datos sobre la inversión A) Federal B) del sistema Bancario C)de la banca de desarrollo; destinadas a la industria, requiero una periodicidad de 1960 a la fecha.
Agradeceré su respuesta</v>
          </cell>
          <cell r="D387" t="str">
            <v>José Gerardo</v>
          </cell>
          <cell r="E387" t="str">
            <v>gerardo_covarrubias_lopez@hotmail.com</v>
          </cell>
          <cell r="F387" t="str">
            <v>Banco de México</v>
          </cell>
          <cell r="M387" t="str">
            <v>México</v>
          </cell>
          <cell r="O387" t="str">
            <v>Entrega por el Sistema de Solicitudes de Acceso a la Información</v>
          </cell>
          <cell r="P387">
            <v>42684</v>
          </cell>
          <cell r="Q387">
            <v>42713</v>
          </cell>
          <cell r="S387" t="str">
            <v>Información no competencia del BM</v>
          </cell>
          <cell r="T387" t="str">
            <v>Acceso a la información</v>
          </cell>
          <cell r="V387" t="str">
            <v>Se anexa respuesta</v>
          </cell>
          <cell r="W387">
            <v>60</v>
          </cell>
          <cell r="X387" t="str">
            <v>NO</v>
          </cell>
          <cell r="Y387" t="str">
            <v>Muñoz Nando Rubén</v>
          </cell>
          <cell r="Z387" t="str">
            <v>Concluido</v>
          </cell>
          <cell r="AA387">
            <v>42684</v>
          </cell>
          <cell r="AB387">
            <v>42689</v>
          </cell>
        </row>
        <row r="388">
          <cell r="B388" t="str">
            <v>CTC-BM-17811</v>
          </cell>
          <cell r="C388" t="str">
            <v>Buenas tardes, de la manera más atenta les pido su apoyo para que me compartan la liga donde se encuentre el proyecto de la Ley de Financiamiento Colectivo (proyecto FINTECH)o si me podrían compartir el proyecto como se encuentra actualmente. Gracias.</v>
          </cell>
          <cell r="D388" t="str">
            <v>Dieter Andrade Voss</v>
          </cell>
          <cell r="E388" t="str">
            <v>dieter@voss.com.mx</v>
          </cell>
          <cell r="F388" t="str">
            <v>Banco de México</v>
          </cell>
          <cell r="O388" t="str">
            <v>Entrega por el Sistema de Solicitudes de Acceso a la Información</v>
          </cell>
          <cell r="P388">
            <v>42684</v>
          </cell>
          <cell r="Q388">
            <v>42713</v>
          </cell>
          <cell r="S388" t="str">
            <v>Información reservada</v>
          </cell>
          <cell r="T388" t="str">
            <v>Servicios empresariales</v>
          </cell>
          <cell r="V388" t="str">
            <v>La respuesta a su consulta CTC-BM-17811 la encontrará en el archivo adjunto.</v>
          </cell>
          <cell r="W388">
            <v>25</v>
          </cell>
          <cell r="X388" t="str">
            <v>NO</v>
          </cell>
          <cell r="Y388" t="str">
            <v>Casillas Trejo Elizabeth</v>
          </cell>
          <cell r="Z388" t="str">
            <v>Concluido</v>
          </cell>
          <cell r="AA388">
            <v>42684</v>
          </cell>
          <cell r="AB388">
            <v>42706</v>
          </cell>
        </row>
        <row r="389">
          <cell r="B389">
            <v>6110000032216</v>
          </cell>
          <cell r="C389" t="str">
            <v>cuanto gana el gobernador del banco de mexico</v>
          </cell>
          <cell r="D389" t="str">
            <v>ALEXIS MORALES LOPEZ</v>
          </cell>
          <cell r="E389" t="str">
            <v>TransparenciaBM@outlook.com</v>
          </cell>
          <cell r="F389" t="str">
            <v>Banco de México</v>
          </cell>
          <cell r="H389" t="str">
            <v>SOL</v>
          </cell>
          <cell r="I389" t="str">
            <v>Esperanza</v>
          </cell>
          <cell r="J389" t="str">
            <v>MAZATLAN</v>
          </cell>
          <cell r="K389" t="str">
            <v>Sinaloa</v>
          </cell>
          <cell r="L389">
            <v>82180</v>
          </cell>
          <cell r="M389" t="str">
            <v>México</v>
          </cell>
          <cell r="N389" t="str">
            <v>Correo electrónico: Sin información</v>
          </cell>
          <cell r="O389" t="str">
            <v>Correo electrónico</v>
          </cell>
          <cell r="P389">
            <v>42684</v>
          </cell>
          <cell r="Q389">
            <v>42713</v>
          </cell>
          <cell r="S389" t="str">
            <v>Información pública</v>
          </cell>
          <cell r="T389" t="str">
            <v>Sueldos y salarios</v>
          </cell>
          <cell r="V389" t="str">
            <v>La respuesta a su solicitud 6110000032216 la encontrará en el archivo adjunto.</v>
          </cell>
          <cell r="W389">
            <v>25</v>
          </cell>
          <cell r="X389" t="str">
            <v>NO</v>
          </cell>
          <cell r="Y389" t="str">
            <v>Casillas Trejo Elizabeth</v>
          </cell>
          <cell r="Z389" t="str">
            <v>Concluido</v>
          </cell>
          <cell r="AA389">
            <v>42684</v>
          </cell>
          <cell r="AB389">
            <v>42689</v>
          </cell>
        </row>
        <row r="390">
          <cell r="B390">
            <v>6110000032316</v>
          </cell>
          <cell r="C390" t="str">
            <v>cuanto gana el gobernador del banco de mexico</v>
          </cell>
          <cell r="D390" t="str">
            <v>LUIS ANGEL OLIVO ALARCON</v>
          </cell>
          <cell r="E390" t="str">
            <v>TransparenciaBM@outlook.com</v>
          </cell>
          <cell r="F390" t="str">
            <v>Banco de México</v>
          </cell>
          <cell r="H390" t="str">
            <v>GONZALES ORTEGA</v>
          </cell>
          <cell r="I390" t="str">
            <v>Centro</v>
          </cell>
          <cell r="J390" t="str">
            <v>MAZATLAN</v>
          </cell>
          <cell r="K390" t="str">
            <v>Sinaloa</v>
          </cell>
          <cell r="L390">
            <v>82000</v>
          </cell>
          <cell r="M390" t="str">
            <v>México</v>
          </cell>
          <cell r="N390" t="str">
            <v>Correo electrónico: luisolivo22@outlook.es</v>
          </cell>
          <cell r="O390" t="str">
            <v>Correo electrónico</v>
          </cell>
          <cell r="P390">
            <v>42684</v>
          </cell>
          <cell r="Q390">
            <v>42713</v>
          </cell>
          <cell r="S390" t="str">
            <v>Información pública</v>
          </cell>
          <cell r="T390" t="str">
            <v>Sueldos y salarios</v>
          </cell>
          <cell r="V390" t="str">
            <v>La respuesta a su solicitud 6110000032316 la encontrará en el archivo adjunto.</v>
          </cell>
          <cell r="W390">
            <v>20</v>
          </cell>
          <cell r="X390" t="str">
            <v>NO</v>
          </cell>
          <cell r="Y390" t="str">
            <v>Casillas Trejo Elizabeth</v>
          </cell>
          <cell r="Z390" t="str">
            <v>Concluido</v>
          </cell>
          <cell r="AA390">
            <v>42684</v>
          </cell>
          <cell r="AB390">
            <v>42689</v>
          </cell>
        </row>
        <row r="391">
          <cell r="B391">
            <v>6110000032416</v>
          </cell>
          <cell r="C391" t="str">
            <v>¿cuanto dinero reciben en el año de 2015  de empresas mexicanas?</v>
          </cell>
          <cell r="D391" t="str">
            <v>JESUS MARTIN ARCE GONZALEZ</v>
          </cell>
          <cell r="E391" t="str">
            <v>TransparenciaBM@outlook.com</v>
          </cell>
          <cell r="F391" t="str">
            <v>Banco de México</v>
          </cell>
          <cell r="H391" t="str">
            <v>OCTAVA</v>
          </cell>
          <cell r="I391" t="str">
            <v>Morelos</v>
          </cell>
          <cell r="J391" t="str">
            <v>MAZATLAN</v>
          </cell>
          <cell r="K391" t="str">
            <v>Sinaloa</v>
          </cell>
          <cell r="L391">
            <v>82170</v>
          </cell>
          <cell r="M391" t="str">
            <v>México</v>
          </cell>
          <cell r="N391" t="str">
            <v>Correo electrónico: jesussarce21@gmail.com</v>
          </cell>
          <cell r="O391" t="str">
            <v>Correo electrónico</v>
          </cell>
          <cell r="P391">
            <v>42684</v>
          </cell>
          <cell r="Q391">
            <v>42713</v>
          </cell>
          <cell r="S391" t="str">
            <v>Información pública</v>
          </cell>
          <cell r="T391" t="str">
            <v>Estado de resultados</v>
          </cell>
          <cell r="V391" t="str">
            <v>se anexa respuesta</v>
          </cell>
          <cell r="W391">
            <v>60</v>
          </cell>
          <cell r="X391" t="str">
            <v>NO</v>
          </cell>
          <cell r="Y391" t="str">
            <v>Muñoz Nando Rubén</v>
          </cell>
          <cell r="Z391" t="str">
            <v>Concluido</v>
          </cell>
          <cell r="AA391">
            <v>42684</v>
          </cell>
          <cell r="AB391">
            <v>42690</v>
          </cell>
        </row>
        <row r="392">
          <cell r="B392">
            <v>6110000032516</v>
          </cell>
          <cell r="C392" t="str">
            <v>¿cual es la cantidad de monedas y billetes circulando en nuestro país actualmente?</v>
          </cell>
          <cell r="D392" t="str">
            <v>LUIS EDGAR MILLAN SANCHEZ</v>
          </cell>
          <cell r="E392" t="str">
            <v>TransparenciaBM@outlook.com</v>
          </cell>
          <cell r="F392" t="str">
            <v>Banco de México</v>
          </cell>
          <cell r="H392" t="str">
            <v>SAN FRANCISCO</v>
          </cell>
          <cell r="I392" t="str">
            <v>San Francisco</v>
          </cell>
          <cell r="J392" t="str">
            <v>MAZATLAN</v>
          </cell>
          <cell r="K392" t="str">
            <v>Sinaloa</v>
          </cell>
          <cell r="L392">
            <v>82134</v>
          </cell>
          <cell r="M392" t="str">
            <v>México</v>
          </cell>
          <cell r="N392" t="str">
            <v>Correo electrónico: kosmoe_chito@hotmail.com</v>
          </cell>
          <cell r="O392" t="str">
            <v>Correo electrónico</v>
          </cell>
          <cell r="P392">
            <v>42684</v>
          </cell>
          <cell r="Q392">
            <v>42713</v>
          </cell>
          <cell r="S392" t="str">
            <v>Información pública</v>
          </cell>
          <cell r="T392" t="str">
            <v>Planeación</v>
          </cell>
          <cell r="V392" t="str">
            <v>Se anexa respuesta</v>
          </cell>
          <cell r="W392">
            <v>60</v>
          </cell>
          <cell r="X392" t="str">
            <v>NO</v>
          </cell>
          <cell r="Y392" t="str">
            <v>Muñoz Nando Rubén</v>
          </cell>
          <cell r="Z392" t="str">
            <v>Concluido</v>
          </cell>
          <cell r="AA392">
            <v>42684</v>
          </cell>
          <cell r="AB392">
            <v>42688</v>
          </cell>
        </row>
        <row r="393">
          <cell r="B393" t="str">
            <v>CTC-BM-17813</v>
          </cell>
          <cell r="C393" t="str">
            <v>Estimados, buenos dias
Solicitamos de favor su orientacion para conocer el proceso a seguir para llevar a cabo el pago de sanciones impuestas por Banco de Mexico a la entidad de Banco Nacional de Mexico ( Banamex).
Agradezco de anteamno el apoyo y quedo al pendiente de sus comentarios.
María Elena Badillo García
Control Interno Crédito al Consumo
+52 (55) 22263154-Red 73154
Prol. Paseo de la Reforma #490 3er Piso  
Col Santa Fe CP 01219 - CDMX</v>
          </cell>
          <cell r="D393" t="str">
            <v>MARIA ELENA BADILLO GARCIA</v>
          </cell>
          <cell r="E393" t="str">
            <v>maria.elena.badillogarcia@citi.com</v>
          </cell>
          <cell r="F393" t="str">
            <v>Banco de México</v>
          </cell>
          <cell r="M393" t="str">
            <v>México</v>
          </cell>
          <cell r="O393" t="str">
            <v>Entrega por el Sistema de Solicitudes de Acceso a la Información</v>
          </cell>
          <cell r="P393">
            <v>42685</v>
          </cell>
          <cell r="Q393">
            <v>42717</v>
          </cell>
          <cell r="S393" t="str">
            <v>Información pública</v>
          </cell>
          <cell r="T393" t="str">
            <v>Control de legalidad</v>
          </cell>
          <cell r="V393" t="str">
            <v>La respuesta a su consulta CTC-BM-17813 la encontrará en el archivo adjunto.</v>
          </cell>
          <cell r="W393">
            <v>35</v>
          </cell>
          <cell r="X393" t="str">
            <v>NO</v>
          </cell>
          <cell r="Y393" t="str">
            <v>Casillas Trejo Elizabeth</v>
          </cell>
          <cell r="Z393" t="str">
            <v>Concluido</v>
          </cell>
          <cell r="AA393">
            <v>42685</v>
          </cell>
          <cell r="AB393">
            <v>42702</v>
          </cell>
        </row>
        <row r="394">
          <cell r="B394">
            <v>6110000032616</v>
          </cell>
          <cell r="C394" t="str">
            <v xml:space="preserve">1. CONDICIONES GENERALES DE TRABAJO DEL BANCO DE MÉXICO 2. CAUSALES DE LAS SANCIONES IMPUESTAS A LAS SIGUIENTES PERSONAS PUBLICADAS EN SU PORTAL DE INTERNET Y ESTADO QUE GUARDAN LOS PROCEDIMIENTOS JUDICIALES VIGENTES: A. Mauricio Moya Hidalgo B. Andrés Escobedo Bonilla C. Noé Francisco Hernández Loaiza D. Gonzalo Viveros Rosas E. Esteban Espinosa Alfonso F. Martín Ángel Cortés Melo G. José Martín Reyes Real H. Xóchitl Alamilla Alamilla    I. Pedro Hernán Uribe García
</v>
          </cell>
          <cell r="D394" t="str">
            <v>JOSEFINA CORRAL</v>
          </cell>
          <cell r="E394" t="str">
            <v>TransparenciaBM@outlook.com</v>
          </cell>
          <cell r="F394" t="str">
            <v>Banco de México</v>
          </cell>
          <cell r="H394" t="str">
            <v>MAYO</v>
          </cell>
          <cell r="I394" t="str">
            <v>Centro (área 1)</v>
          </cell>
          <cell r="J394" t="str">
            <v>CUAUHTEMOC</v>
          </cell>
          <cell r="K394" t="str">
            <v>Distrito Federal</v>
          </cell>
          <cell r="L394">
            <v>6000</v>
          </cell>
          <cell r="M394" t="str">
            <v>México</v>
          </cell>
          <cell r="N394" t="str">
            <v xml:space="preserve">Correo electrónico: concienciacivicaunam@gmail.com </v>
          </cell>
          <cell r="O394" t="str">
            <v>Correo electrónico</v>
          </cell>
          <cell r="P394">
            <v>42685</v>
          </cell>
          <cell r="Q394">
            <v>42717</v>
          </cell>
          <cell r="S394" t="str">
            <v>Información pública</v>
          </cell>
          <cell r="T394" t="str">
            <v>Relaciones laborales y sindicales</v>
          </cell>
          <cell r="V394" t="str">
            <v>Se anexa respusta</v>
          </cell>
          <cell r="W394">
            <v>45</v>
          </cell>
          <cell r="X394" t="str">
            <v>NO</v>
          </cell>
          <cell r="Y394" t="str">
            <v>Muñoz Nando Rubén</v>
          </cell>
          <cell r="Z394" t="str">
            <v>Concluido</v>
          </cell>
          <cell r="AA394">
            <v>42685</v>
          </cell>
          <cell r="AB394">
            <v>42690</v>
          </cell>
        </row>
        <row r="395">
          <cell r="B395">
            <v>6110000032716</v>
          </cell>
          <cell r="C395" t="str">
            <v xml:space="preserve">¿Cuanto dinero recibe anualmente?
</v>
          </cell>
          <cell r="D395" t="str">
            <v>VIOLETA BELTRAN RAMOS</v>
          </cell>
          <cell r="E395" t="str">
            <v>TransparenciaBM@outlook.com</v>
          </cell>
          <cell r="F395" t="str">
            <v>Banco de México</v>
          </cell>
          <cell r="H395" t="str">
            <v>CRISTERNA</v>
          </cell>
          <cell r="I395" t="str">
            <v>El Rosario Centro</v>
          </cell>
          <cell r="J395" t="str">
            <v>ROSARIO</v>
          </cell>
          <cell r="K395" t="str">
            <v>Sinaloa</v>
          </cell>
          <cell r="L395">
            <v>82800</v>
          </cell>
          <cell r="M395" t="str">
            <v>México</v>
          </cell>
          <cell r="N395" t="str">
            <v xml:space="preserve">Correo electrónico: violetabeltran85@gmail.com </v>
          </cell>
          <cell r="O395" t="str">
            <v>Correo electrónico</v>
          </cell>
          <cell r="P395">
            <v>42685</v>
          </cell>
          <cell r="Q395">
            <v>42717</v>
          </cell>
          <cell r="S395" t="str">
            <v>Información pública</v>
          </cell>
          <cell r="T395" t="str">
            <v>Estado de resultados</v>
          </cell>
          <cell r="V395" t="str">
            <v>Se anexa respuesta</v>
          </cell>
          <cell r="W395">
            <v>60</v>
          </cell>
          <cell r="X395" t="str">
            <v>NO</v>
          </cell>
          <cell r="Y395" t="str">
            <v>Muñoz Nando Rubén</v>
          </cell>
          <cell r="Z395" t="str">
            <v>Concluido</v>
          </cell>
          <cell r="AA395">
            <v>42685</v>
          </cell>
          <cell r="AB395">
            <v>42690</v>
          </cell>
        </row>
        <row r="396">
          <cell r="B396" t="str">
            <v>LT-BM-17815</v>
          </cell>
          <cell r="C396" t="str">
            <v>El día 22 de Julio, hice una transferencia desde el portal web de Banamex a una cuenta HSBC cuyo beneficiario me informó después que dicha cuenta ya estaba cancelada desde el 04 de Julio. Hice un reclamo a Banamex porque la cantidad transferida no se me regresó a mi cuenta como era de esperarse, pero Banamex se deslinda ya que dicha transferencia sí se aplicó como lo ampara el CDP Spei. El beneficiario me dice a su vez que el no puede recuperar ese dinero porque su relación comercial con HSBC ya ha terminado desde la fecha de cancelación mencionada. Segúm me informaron en la sucursal HSBC de Cuautla, dichos fondos no se encuentran en una cuenta concentradora ni tampoco en la cuenta (ya cancelada del beneficiario), por lo que solicito se me informe en dónde está el dinero que transferí a través de SPEI.</v>
          </cell>
          <cell r="D396" t="str">
            <v>Nelson José Alvear Hernández</v>
          </cell>
          <cell r="E396" t="str">
            <v>nelson_alvear@yahoo.com.mx</v>
          </cell>
          <cell r="F396" t="str">
            <v>Banco de México</v>
          </cell>
          <cell r="H396" t="str">
            <v>José Perdiz</v>
          </cell>
          <cell r="I396" t="str">
            <v>Centro</v>
          </cell>
          <cell r="J396" t="str">
            <v>Cuautla</v>
          </cell>
          <cell r="K396" t="str">
            <v>Morelos</v>
          </cell>
          <cell r="L396">
            <v>62740</v>
          </cell>
          <cell r="M396" t="str">
            <v>México</v>
          </cell>
          <cell r="N396" t="str">
            <v>Cuento con CDP SPEI, estado de cuenta de Banamex donde se verifica que ese dinero no se me regresó. Números de folio de Banamex con los que se solicitaron las aclaraciones. Estado de cuenta parcial donde se aprecia la fecha de cancelación de la cuenta del beneficiario (proporcionada por el).</v>
          </cell>
          <cell r="O396" t="str">
            <v>Correo electrónico</v>
          </cell>
          <cell r="P396">
            <v>42685</v>
          </cell>
          <cell r="Q396">
            <v>42717</v>
          </cell>
          <cell r="S396" t="str">
            <v>Información pública</v>
          </cell>
          <cell r="T396" t="str">
            <v>SPEI</v>
          </cell>
          <cell r="V396" t="str">
            <v>La respuesta a su solicitud LT-BM-17815 la encontrará en el archivo adjunto.</v>
          </cell>
          <cell r="W396">
            <v>35</v>
          </cell>
          <cell r="X396" t="str">
            <v>NO</v>
          </cell>
          <cell r="Y396" t="str">
            <v>Casillas Trejo Elizabeth</v>
          </cell>
          <cell r="Z396" t="str">
            <v>Concluido</v>
          </cell>
          <cell r="AA396">
            <v>42685</v>
          </cell>
          <cell r="AB396">
            <v>42697</v>
          </cell>
        </row>
        <row r="397">
          <cell r="B397">
            <v>6110000032816</v>
          </cell>
          <cell r="C397" t="str">
            <v xml:space="preserve">1¿cuanto gastan en seguridad para la institucion? 2¿cual es el toal monetario con la que cuenta la precente institucion?
</v>
          </cell>
          <cell r="D397" t="str">
            <v>RAFAEL QUEVEDO VAZQUEZ</v>
          </cell>
          <cell r="E397" t="str">
            <v>TransparenciaBM@outlook.com</v>
          </cell>
          <cell r="F397" t="str">
            <v>Banco de México</v>
          </cell>
          <cell r="H397" t="str">
            <v>SENTENCIA</v>
          </cell>
          <cell r="I397" t="str">
            <v>El Pozole</v>
          </cell>
          <cell r="J397" t="str">
            <v>ROSARIO</v>
          </cell>
          <cell r="K397" t="str">
            <v>Sinaloa</v>
          </cell>
          <cell r="L397">
            <v>82830</v>
          </cell>
          <cell r="M397" t="str">
            <v>México</v>
          </cell>
          <cell r="N397" t="str">
            <v xml:space="preserve">Correo electrónico: kevedo-lok17@hotmail.com 
</v>
          </cell>
          <cell r="O397" t="str">
            <v>Correo electrónico</v>
          </cell>
          <cell r="P397">
            <v>42685</v>
          </cell>
          <cell r="Q397">
            <v>42717</v>
          </cell>
          <cell r="S397" t="str">
            <v>Información pública</v>
          </cell>
          <cell r="T397" t="str">
            <v>Adquisiciones</v>
          </cell>
          <cell r="V397" t="str">
            <v>La respuesta a su solicitud se encuentra en el archivo adjunto.</v>
          </cell>
          <cell r="W397">
            <v>25</v>
          </cell>
          <cell r="X397" t="str">
            <v>NO</v>
          </cell>
          <cell r="Y397" t="str">
            <v>Ríos Peraza Gladys Adriana</v>
          </cell>
          <cell r="Z397" t="str">
            <v>Concluido</v>
          </cell>
          <cell r="AA397">
            <v>42685</v>
          </cell>
          <cell r="AB397">
            <v>42702</v>
          </cell>
        </row>
        <row r="398">
          <cell r="B398">
            <v>6110000032916</v>
          </cell>
          <cell r="C398" t="str">
            <v xml:space="preserve">Solicito el documento completo en español denominado "Practicas Internacionales para Stand" (ISP98)
</v>
          </cell>
          <cell r="D398" t="str">
            <v>JUAN JOSE PLASCENCIA</v>
          </cell>
          <cell r="E398" t="str">
            <v>TransparenciaBM@outlook.com</v>
          </cell>
          <cell r="F398" t="str">
            <v>Banco de México</v>
          </cell>
          <cell r="H398" t="str">
            <v>LOPEZ COTILLA</v>
          </cell>
          <cell r="I398" t="str">
            <v>Americana</v>
          </cell>
          <cell r="J398" t="str">
            <v>GUADALAJARA</v>
          </cell>
          <cell r="K398" t="str">
            <v>Jalisco</v>
          </cell>
          <cell r="L398">
            <v>44160</v>
          </cell>
          <cell r="M398" t="str">
            <v>México</v>
          </cell>
          <cell r="N398" t="str">
            <v xml:space="preserve">Publicado por la Cámara Internacional del Comercio
------------------------------
Correo electrónico: juanjo.plascencia@gmail.com </v>
          </cell>
          <cell r="O398" t="str">
            <v>Correo electrónico</v>
          </cell>
          <cell r="P398">
            <v>42685</v>
          </cell>
          <cell r="Q398">
            <v>42717</v>
          </cell>
          <cell r="S398" t="str">
            <v>Información pública</v>
          </cell>
          <cell r="T398" t="str">
            <v>Biblioteca</v>
          </cell>
          <cell r="V398" t="str">
            <v>Se anexa respuesta</v>
          </cell>
          <cell r="W398">
            <v>50</v>
          </cell>
          <cell r="X398" t="str">
            <v>NO</v>
          </cell>
          <cell r="Y398" t="str">
            <v>Muñoz Nando Rubén</v>
          </cell>
          <cell r="Z398" t="str">
            <v>Concluido</v>
          </cell>
          <cell r="AA398">
            <v>42685</v>
          </cell>
          <cell r="AB398">
            <v>42690</v>
          </cell>
        </row>
        <row r="399">
          <cell r="B399">
            <v>6110000033016</v>
          </cell>
          <cell r="C399" t="str">
            <v xml:space="preserve">¿Cuanto dinero se emite anualmente?
</v>
          </cell>
          <cell r="D399" t="str">
            <v>NAHOMI NAYBET GARCIA ULIBARRIA</v>
          </cell>
          <cell r="E399" t="str">
            <v>Transparencia@Outlook.com</v>
          </cell>
          <cell r="F399" t="str">
            <v>Banco de México</v>
          </cell>
          <cell r="H399" t="str">
            <v>AMAPOLA</v>
          </cell>
          <cell r="I399" t="str">
            <v>Flores Magón</v>
          </cell>
          <cell r="J399" t="str">
            <v>MAZATLAN</v>
          </cell>
          <cell r="K399" t="str">
            <v>Sinaloa</v>
          </cell>
          <cell r="L399">
            <v>82190</v>
          </cell>
          <cell r="M399" t="str">
            <v>México</v>
          </cell>
          <cell r="N399" t="str">
            <v xml:space="preserve">Correo electrónico: nahomibet@hotmail.com 
</v>
          </cell>
          <cell r="O399" t="str">
            <v>Correo electrónico</v>
          </cell>
          <cell r="P399">
            <v>42685</v>
          </cell>
          <cell r="Q399">
            <v>42717</v>
          </cell>
          <cell r="S399" t="str">
            <v>Información pública</v>
          </cell>
          <cell r="T399" t="str">
            <v>Planeación</v>
          </cell>
          <cell r="V399" t="str">
            <v>Se anexa respuesta</v>
          </cell>
          <cell r="W399">
            <v>60</v>
          </cell>
          <cell r="X399" t="str">
            <v>NO</v>
          </cell>
          <cell r="Y399" t="str">
            <v>Muñoz Nando Rubén</v>
          </cell>
          <cell r="Z399" t="str">
            <v>Concluido</v>
          </cell>
          <cell r="AA399">
            <v>42685</v>
          </cell>
          <cell r="AB399">
            <v>42691</v>
          </cell>
        </row>
        <row r="400">
          <cell r="B400">
            <v>6110000033116</v>
          </cell>
          <cell r="C400" t="str">
            <v xml:space="preserve">¿cuanto es el dinero que manejan al año en sus transacciones?
</v>
          </cell>
          <cell r="D400" t="str">
            <v>VIDAL NIKOLAY ANAYA NAVARRETE</v>
          </cell>
          <cell r="E400" t="str">
            <v>TransparenciaBM@Outlook.com</v>
          </cell>
          <cell r="F400" t="str">
            <v>Banco de México</v>
          </cell>
          <cell r="H400" t="str">
            <v>MAR DEL NORTE #431</v>
          </cell>
          <cell r="I400" t="str">
            <v>Lázaro Cárdenas</v>
          </cell>
          <cell r="J400" t="str">
            <v>MAZATLAN</v>
          </cell>
          <cell r="K400" t="str">
            <v>Sinaloa</v>
          </cell>
          <cell r="L400">
            <v>9812551</v>
          </cell>
          <cell r="M400" t="str">
            <v>México</v>
          </cell>
          <cell r="N400" t="str">
            <v xml:space="preserve">Correo electrónico: vidalanaya.97@gmail.com </v>
          </cell>
          <cell r="O400" t="str">
            <v>Correo electrónico</v>
          </cell>
          <cell r="P400">
            <v>42685</v>
          </cell>
          <cell r="Q400">
            <v>42717</v>
          </cell>
          <cell r="S400" t="str">
            <v>Información pública</v>
          </cell>
          <cell r="T400" t="str">
            <v>Presupuesto</v>
          </cell>
          <cell r="V400" t="str">
            <v>La respuesta a su solicitud se encuentra en el archivo adjunto.</v>
          </cell>
          <cell r="W400">
            <v>25</v>
          </cell>
          <cell r="X400" t="str">
            <v>NO</v>
          </cell>
          <cell r="Y400" t="str">
            <v>Ríos Peraza Gladys Adriana</v>
          </cell>
          <cell r="Z400" t="str">
            <v>Concluido</v>
          </cell>
          <cell r="AA400">
            <v>42685</v>
          </cell>
          <cell r="AB400">
            <v>42696</v>
          </cell>
        </row>
        <row r="401">
          <cell r="B401">
            <v>6110000033216</v>
          </cell>
          <cell r="C401" t="str">
            <v xml:space="preserve">¿Cual es el proceso que utilizan para lograr subir el valor de nuestro peso?
</v>
          </cell>
          <cell r="D401" t="str">
            <v>MARIA MARGARITA CARAVANTES CRUZ</v>
          </cell>
          <cell r="E401" t="str">
            <v>TransparenciaBM@Outlook.com</v>
          </cell>
          <cell r="F401" t="str">
            <v>Banco de México</v>
          </cell>
          <cell r="H401" t="str">
            <v>ATMOSFERA</v>
          </cell>
          <cell r="I401" t="str">
            <v>Villas Del Sol</v>
          </cell>
          <cell r="J401" t="str">
            <v>MAZATLAN</v>
          </cell>
          <cell r="K401" t="str">
            <v>Sinaloa</v>
          </cell>
          <cell r="L401">
            <v>82198</v>
          </cell>
          <cell r="M401" t="str">
            <v>México</v>
          </cell>
          <cell r="N401" t="str">
            <v xml:space="preserve">Correo electrónico: magui_caravantes@outlook.es </v>
          </cell>
          <cell r="O401" t="str">
            <v>Correo electrónico</v>
          </cell>
          <cell r="P401">
            <v>42685</v>
          </cell>
          <cell r="Q401">
            <v>42717</v>
          </cell>
          <cell r="S401" t="str">
            <v>Información pública</v>
          </cell>
          <cell r="T401" t="str">
            <v>Política cambiaria</v>
          </cell>
          <cell r="V401" t="str">
            <v>Se adjunta respuesta a su solicitud.</v>
          </cell>
          <cell r="W401">
            <v>20</v>
          </cell>
          <cell r="X401" t="str">
            <v>NO</v>
          </cell>
          <cell r="Y401" t="str">
            <v>Ríos Peraza Gladys Adriana</v>
          </cell>
          <cell r="Z401" t="str">
            <v>Concluido</v>
          </cell>
          <cell r="AA401">
            <v>42685</v>
          </cell>
          <cell r="AB401">
            <v>42690</v>
          </cell>
        </row>
        <row r="402">
          <cell r="B402">
            <v>6110000033316</v>
          </cell>
          <cell r="C402" t="str">
            <v xml:space="preserve">¿cuanto es el dinero que manejan al año sus transacciones ?
</v>
          </cell>
          <cell r="D402" t="str">
            <v>JUANA GODINEZ GOMEZ</v>
          </cell>
          <cell r="E402" t="str">
            <v>TransparenciaBM@Outlook.com</v>
          </cell>
          <cell r="F402" t="str">
            <v>Banco de México</v>
          </cell>
          <cell r="H402" t="str">
            <v>EMILIANO ZAPATA</v>
          </cell>
          <cell r="I402" t="str">
            <v>11 Ríos</v>
          </cell>
          <cell r="J402" t="str">
            <v>MAZATLAN</v>
          </cell>
          <cell r="K402" t="str">
            <v>Sinaloa</v>
          </cell>
          <cell r="L402">
            <v>82216</v>
          </cell>
          <cell r="M402" t="str">
            <v>México</v>
          </cell>
          <cell r="N402" t="str">
            <v xml:space="preserve">Correo electrónico: karely.hdzz@hotmail.com 
</v>
          </cell>
          <cell r="O402" t="str">
            <v>Correo electrónico</v>
          </cell>
          <cell r="P402">
            <v>42685</v>
          </cell>
          <cell r="Q402">
            <v>42717</v>
          </cell>
          <cell r="S402" t="str">
            <v>Información pública</v>
          </cell>
          <cell r="T402" t="str">
            <v>Acceso a la información</v>
          </cell>
          <cell r="V402" t="str">
            <v>Desechada por falta de respuesta del ciudadano</v>
          </cell>
          <cell r="W402">
            <v>5</v>
          </cell>
          <cell r="X402" t="str">
            <v>NO</v>
          </cell>
          <cell r="Y402" t="str">
            <v>Casillas Trejo Elizabeth</v>
          </cell>
          <cell r="Z402" t="str">
            <v>Concluido</v>
          </cell>
          <cell r="AA402">
            <v>42685</v>
          </cell>
          <cell r="AB402">
            <v>42705</v>
          </cell>
        </row>
        <row r="403">
          <cell r="B403">
            <v>6110000033416</v>
          </cell>
          <cell r="C403" t="str">
            <v xml:space="preserve">¿Cuál es el salario del presidente encargado de esta institución?
</v>
          </cell>
          <cell r="D403" t="str">
            <v>RAQUEL BARRAZA</v>
          </cell>
          <cell r="E403" t="str">
            <v>TrasparenciaBM@Outlook.com</v>
          </cell>
          <cell r="F403" t="str">
            <v>Banco de México</v>
          </cell>
          <cell r="H403" t="str">
            <v>DAVID ALFARO SIQUEIROS</v>
          </cell>
          <cell r="I403" t="str">
            <v>Villa Verde</v>
          </cell>
          <cell r="J403" t="str">
            <v>MAZATLAN</v>
          </cell>
          <cell r="K403" t="str">
            <v>Sinaloa</v>
          </cell>
          <cell r="L403">
            <v>82139</v>
          </cell>
          <cell r="M403" t="str">
            <v>México</v>
          </cell>
          <cell r="N403" t="str">
            <v xml:space="preserve">Correo electrónico: moniluc_74@hotmail.com </v>
          </cell>
          <cell r="O403" t="str">
            <v>Correo electrónico</v>
          </cell>
          <cell r="P403">
            <v>42685</v>
          </cell>
          <cell r="Q403">
            <v>42717</v>
          </cell>
          <cell r="S403" t="str">
            <v>Información pública</v>
          </cell>
          <cell r="T403" t="str">
            <v>Sueldos y salarios</v>
          </cell>
          <cell r="V403" t="str">
            <v>La respuesta a su solicitud 6110000033416 la encontrará en el archivo adjunto.</v>
          </cell>
          <cell r="W403">
            <v>20</v>
          </cell>
          <cell r="X403" t="str">
            <v>NO</v>
          </cell>
          <cell r="Y403" t="str">
            <v>Casillas Trejo Elizabeth</v>
          </cell>
          <cell r="Z403" t="str">
            <v>Concluido</v>
          </cell>
          <cell r="AA403">
            <v>42685</v>
          </cell>
          <cell r="AB403">
            <v>42689</v>
          </cell>
        </row>
        <row r="404">
          <cell r="B404">
            <v>6110000033516</v>
          </cell>
          <cell r="C404" t="str">
            <v xml:space="preserve">¿Cual es la reserva monetaria que tiene el Banco de México hasta Noviembre del 2016?
</v>
          </cell>
          <cell r="D404" t="str">
            <v>JESUS ADRIAN LIZARRAGA ANGUIANO</v>
          </cell>
          <cell r="E404" t="str">
            <v>TransparenciaBM@Outlook.com</v>
          </cell>
          <cell r="F404" t="str">
            <v>Banco de México</v>
          </cell>
          <cell r="H404" t="str">
            <v>TAMAULIPAS</v>
          </cell>
          <cell r="I404" t="str">
            <v>Montuosa</v>
          </cell>
          <cell r="J404" t="str">
            <v>MAZATLAN</v>
          </cell>
          <cell r="K404" t="str">
            <v>MAZATLAN</v>
          </cell>
          <cell r="L404">
            <v>82030</v>
          </cell>
          <cell r="M404" t="str">
            <v>México</v>
          </cell>
          <cell r="N404" t="str">
            <v xml:space="preserve">Correo electrónico: adrian.lga1@hotmail.com </v>
          </cell>
          <cell r="O404" t="str">
            <v>Correo electrónico</v>
          </cell>
          <cell r="P404">
            <v>42685</v>
          </cell>
          <cell r="Q404">
            <v>42717</v>
          </cell>
          <cell r="S404" t="str">
            <v>Información pública</v>
          </cell>
          <cell r="T404" t="str">
            <v>Acceso a la información</v>
          </cell>
          <cell r="V404" t="str">
            <v>Se anexa respuesta</v>
          </cell>
          <cell r="W404">
            <v>45</v>
          </cell>
          <cell r="X404" t="str">
            <v>NO</v>
          </cell>
          <cell r="Y404" t="str">
            <v>Muñoz Nando Rubén</v>
          </cell>
          <cell r="Z404" t="str">
            <v>Concluido</v>
          </cell>
          <cell r="AA404">
            <v>42685</v>
          </cell>
          <cell r="AB404">
            <v>42690</v>
          </cell>
        </row>
        <row r="405">
          <cell r="B405">
            <v>6110000033616</v>
          </cell>
          <cell r="C405" t="str">
            <v xml:space="preserve">¿Cuanto es el sueldo mensual que recibe el gobernador del Banco de México?
</v>
          </cell>
          <cell r="D405" t="str">
            <v>NOEL CANIZALES BALDERRAMA</v>
          </cell>
          <cell r="E405" t="str">
            <v>TransparenciaBM@Outlook.com</v>
          </cell>
          <cell r="F405" t="str">
            <v>Banco de México</v>
          </cell>
          <cell r="H405" t="str">
            <v>PAJARITOS, ISLA DE LA PIEDRA</v>
          </cell>
          <cell r="I405" t="str">
            <v>Ciudad de Mazatlán</v>
          </cell>
          <cell r="J405" t="str">
            <v>MAZATLAN</v>
          </cell>
          <cell r="K405" t="str">
            <v>Sinaloa</v>
          </cell>
          <cell r="L405">
            <v>82088</v>
          </cell>
          <cell r="M405" t="str">
            <v>México</v>
          </cell>
          <cell r="N405" t="str">
            <v xml:space="preserve">Correo electrónico: noelcanizales31@gmail.com </v>
          </cell>
          <cell r="O405" t="str">
            <v>Correo electrónico</v>
          </cell>
          <cell r="P405">
            <v>42685</v>
          </cell>
          <cell r="Q405">
            <v>42717</v>
          </cell>
          <cell r="S405" t="str">
            <v>Información pública</v>
          </cell>
          <cell r="T405" t="str">
            <v>Sueldos y salarios</v>
          </cell>
          <cell r="V405" t="str">
            <v>La respuesta a su solicitud 6110000033616 la encontrará en el archivo adjunto.</v>
          </cell>
          <cell r="W405">
            <v>20</v>
          </cell>
          <cell r="X405" t="str">
            <v>NO</v>
          </cell>
          <cell r="Y405" t="str">
            <v>Casillas Trejo Elizabeth</v>
          </cell>
          <cell r="Z405" t="str">
            <v>Concluido</v>
          </cell>
          <cell r="AA405">
            <v>42685</v>
          </cell>
          <cell r="AB405">
            <v>42689</v>
          </cell>
        </row>
        <row r="406">
          <cell r="B406" t="str">
            <v>CTC-BM-17816</v>
          </cell>
          <cell r="C406" t="str">
            <v>Buenas tardes,
Me gustaría saber si Banco de México cuenta con algun administrador externo o si existe algún mandato con algun administrador de inversiones para la gestion de inversiones del banco y/o de reservas internacionales.
Tambien me gustaría conocer el monto administrado por externos o en mandatos de 2005 a la fecha.
De antemano muchas gracias por su atención
Jaime Cantú</v>
          </cell>
          <cell r="D406" t="str">
            <v>JAIME CANTU</v>
          </cell>
          <cell r="E406" t="str">
            <v>jaime_cantu@mckinsey.com</v>
          </cell>
          <cell r="F406" t="str">
            <v>Banco de México</v>
          </cell>
          <cell r="O406" t="str">
            <v>Entrega por el Sistema de Solicitudes de Acceso a la Información</v>
          </cell>
          <cell r="P406">
            <v>42685</v>
          </cell>
          <cell r="Q406">
            <v>42717</v>
          </cell>
          <cell r="S406" t="str">
            <v>Información pública</v>
          </cell>
          <cell r="T406" t="str">
            <v>Composición de las reservas</v>
          </cell>
          <cell r="V406" t="str">
            <v>La respuesta a su consulta CTC-BM-17816 la encontrará en el archivo adjunto.</v>
          </cell>
          <cell r="W406">
            <v>25</v>
          </cell>
          <cell r="X406" t="str">
            <v>NO</v>
          </cell>
          <cell r="Y406" t="str">
            <v>Casillas Trejo Elizabeth</v>
          </cell>
          <cell r="Z406" t="str">
            <v>Concluido</v>
          </cell>
          <cell r="AA406">
            <v>42685</v>
          </cell>
          <cell r="AB406">
            <v>42696</v>
          </cell>
        </row>
        <row r="407">
          <cell r="B407">
            <v>6110000033716</v>
          </cell>
          <cell r="C407" t="str">
            <v xml:space="preserve">¿Cual es el sueldo de Enrique Peña Nieto mensual?
</v>
          </cell>
          <cell r="D407" t="str">
            <v>LUIS EDGAR MILLAN SANCHEZ</v>
          </cell>
          <cell r="E407" t="str">
            <v>TransparenciaBM@Outlook.com</v>
          </cell>
          <cell r="F407" t="str">
            <v>Banco de México</v>
          </cell>
          <cell r="H407" t="str">
            <v>SAN FRANCISCO</v>
          </cell>
          <cell r="I407" t="str">
            <v>San Francisco</v>
          </cell>
          <cell r="J407" t="str">
            <v>MAZATLAN</v>
          </cell>
          <cell r="K407" t="str">
            <v>Sinaloa</v>
          </cell>
          <cell r="L407">
            <v>82134</v>
          </cell>
          <cell r="M407" t="str">
            <v>México</v>
          </cell>
          <cell r="N407" t="str">
            <v xml:space="preserve">Correo electrónico: kosmoe_chito@hotmail.com </v>
          </cell>
          <cell r="O407" t="str">
            <v>Correo electrónico</v>
          </cell>
          <cell r="P407">
            <v>42685</v>
          </cell>
          <cell r="Q407">
            <v>42717</v>
          </cell>
          <cell r="S407" t="str">
            <v>Información no competencia del BM</v>
          </cell>
          <cell r="T407" t="str">
            <v>Acceso a la información</v>
          </cell>
          <cell r="V407" t="str">
            <v>La respuesta a su solicitud 6110000033716 la encontrará en el archivo adjunto.</v>
          </cell>
          <cell r="W407">
            <v>35</v>
          </cell>
          <cell r="X407" t="str">
            <v>NO</v>
          </cell>
          <cell r="Y407" t="str">
            <v>Casillas Trejo Elizabeth</v>
          </cell>
          <cell r="Z407" t="str">
            <v>Concluido</v>
          </cell>
          <cell r="AA407">
            <v>42685</v>
          </cell>
          <cell r="AB407">
            <v>42689</v>
          </cell>
        </row>
        <row r="408">
          <cell r="B408">
            <v>6110000033816</v>
          </cell>
          <cell r="C408" t="str">
            <v xml:space="preserve">cual es el sueldo minimo del presidente del banco de mexico
</v>
          </cell>
          <cell r="D408" t="str">
            <v>AILYN LIZARRAGA MACIAS</v>
          </cell>
          <cell r="E408" t="str">
            <v>TransparenciaBM@Outlook.com</v>
          </cell>
          <cell r="F408" t="str">
            <v>Banco de México</v>
          </cell>
          <cell r="H408" t="str">
            <v>MIGUEL HIDALGO</v>
          </cell>
          <cell r="I408" t="str">
            <v>Siqueiros</v>
          </cell>
          <cell r="J408" t="str">
            <v>MAZATLAN</v>
          </cell>
          <cell r="K408" t="str">
            <v>Sinaloa</v>
          </cell>
          <cell r="L408">
            <v>82236</v>
          </cell>
          <cell r="M408" t="str">
            <v>México</v>
          </cell>
          <cell r="N408" t="str">
            <v xml:space="preserve">Correo electrónico: ailynlizarraga998@gmail.com </v>
          </cell>
          <cell r="O408" t="str">
            <v>Correo electrónico</v>
          </cell>
          <cell r="P408">
            <v>42685</v>
          </cell>
          <cell r="Q408">
            <v>42717</v>
          </cell>
          <cell r="S408" t="str">
            <v>Información pública</v>
          </cell>
          <cell r="T408" t="str">
            <v>Sueldos y salarios</v>
          </cell>
          <cell r="V408" t="str">
            <v>La respuesta a su solicitud 6110000033816 la encontrará en el archivo adjunto.</v>
          </cell>
          <cell r="W408">
            <v>20</v>
          </cell>
          <cell r="X408" t="str">
            <v>NO</v>
          </cell>
          <cell r="Y408" t="str">
            <v>Casillas Trejo Elizabeth</v>
          </cell>
          <cell r="Z408" t="str">
            <v>Concluido</v>
          </cell>
          <cell r="AA408">
            <v>42685</v>
          </cell>
          <cell r="AB408">
            <v>42689</v>
          </cell>
        </row>
        <row r="409">
          <cell r="B409">
            <v>6110000033916</v>
          </cell>
          <cell r="C409" t="str">
            <v xml:space="preserve">¿Cual es el presupuesto mensual para comida en oficina que tiene el Secretario de Hacienda?
</v>
          </cell>
          <cell r="D409" t="str">
            <v>JESUS ADRIAN LIZARRAGA ANGUIANO</v>
          </cell>
          <cell r="E409" t="str">
            <v>TransparenciaBM@Outlook.com</v>
          </cell>
          <cell r="F409" t="str">
            <v>Banco de México</v>
          </cell>
          <cell r="H409" t="str">
            <v>TAMAULIPAS</v>
          </cell>
          <cell r="I409" t="str">
            <v>Montuosa</v>
          </cell>
          <cell r="J409" t="str">
            <v>MAZATLAN</v>
          </cell>
          <cell r="K409" t="str">
            <v>Sinaloa</v>
          </cell>
          <cell r="L409">
            <v>82030</v>
          </cell>
          <cell r="M409" t="str">
            <v>México</v>
          </cell>
          <cell r="N409" t="str">
            <v xml:space="preserve">Correo electrónico: adrian.lga1@hotmail.com </v>
          </cell>
          <cell r="O409" t="str">
            <v>Correo electrónico</v>
          </cell>
          <cell r="P409">
            <v>42685</v>
          </cell>
          <cell r="Q409">
            <v>42717</v>
          </cell>
          <cell r="S409" t="str">
            <v>Información no competencia del BM</v>
          </cell>
          <cell r="T409" t="str">
            <v>Acceso a la información</v>
          </cell>
          <cell r="V409" t="str">
            <v>La respuesta a su solicitud 6110000033916 la encontrará en el archivo adjunto.</v>
          </cell>
          <cell r="W409">
            <v>35</v>
          </cell>
          <cell r="X409" t="str">
            <v>NO</v>
          </cell>
          <cell r="Y409" t="str">
            <v>Casillas Trejo Elizabeth</v>
          </cell>
          <cell r="Z409" t="str">
            <v>Concluido</v>
          </cell>
          <cell r="AA409">
            <v>42685</v>
          </cell>
          <cell r="AB409">
            <v>42689</v>
          </cell>
        </row>
        <row r="410">
          <cell r="B410">
            <v>6110000034016</v>
          </cell>
          <cell r="C410" t="str">
            <v xml:space="preserve">¿ cuantas divisas extranjeras al pais cada dia en 2016?
</v>
          </cell>
          <cell r="D410" t="str">
            <v>JAMES BOND</v>
          </cell>
          <cell r="E410" t="str">
            <v>TransparenciaBM@Outlook.com</v>
          </cell>
          <cell r="F410" t="str">
            <v>Banco de México</v>
          </cell>
          <cell r="H410" t="str">
            <v>ANTONIO R PEREZ</v>
          </cell>
          <cell r="I410" t="str">
            <v>2a Ampliación Felipe Angeles</v>
          </cell>
          <cell r="J410" t="str">
            <v>MAZATLAN</v>
          </cell>
          <cell r="K410" t="str">
            <v>Sinaloa</v>
          </cell>
          <cell r="L410">
            <v>82090</v>
          </cell>
          <cell r="M410" t="str">
            <v>México</v>
          </cell>
          <cell r="N410" t="str">
            <v xml:space="preserve">Correo electrónico: imanol_jara@hotmail.com 
</v>
          </cell>
          <cell r="O410" t="str">
            <v>Correo electrónico</v>
          </cell>
          <cell r="P410">
            <v>42685</v>
          </cell>
          <cell r="Q410">
            <v>42717</v>
          </cell>
          <cell r="S410" t="str">
            <v>Información pública</v>
          </cell>
          <cell r="T410" t="str">
            <v>Tipos de cambio</v>
          </cell>
          <cell r="V410" t="str">
            <v>La respuesta a su solicitud 6110000034016</v>
          </cell>
          <cell r="W410">
            <v>35</v>
          </cell>
          <cell r="X410" t="str">
            <v>NO</v>
          </cell>
          <cell r="Y410" t="str">
            <v>Casillas Trejo Elizabeth</v>
          </cell>
          <cell r="Z410" t="str">
            <v>Concluido</v>
          </cell>
          <cell r="AA410">
            <v>42685</v>
          </cell>
          <cell r="AB410">
            <v>42703</v>
          </cell>
        </row>
        <row r="411">
          <cell r="B411">
            <v>6110000034116</v>
          </cell>
          <cell r="C411" t="str">
            <v xml:space="preserve">¿cual es el salario del presidente del Banco de Mexico?
</v>
          </cell>
          <cell r="D411" t="str">
            <v>JOSÉ FELIPE ORDAZ VERDE</v>
          </cell>
          <cell r="E411" t="str">
            <v>TransparenciaBM@Outlook.com</v>
          </cell>
          <cell r="F411" t="str">
            <v>Banco de México</v>
          </cell>
          <cell r="H411" t="str">
            <v>AVENIDA GABRIELLEYVA</v>
          </cell>
          <cell r="I411" t="str">
            <v>Loma Atravesada</v>
          </cell>
          <cell r="J411" t="str">
            <v>MAZATLAN</v>
          </cell>
          <cell r="K411" t="str">
            <v>Sinaloa</v>
          </cell>
          <cell r="L411">
            <v>82185</v>
          </cell>
          <cell r="M411" t="str">
            <v>México</v>
          </cell>
          <cell r="N411" t="str">
            <v xml:space="preserve">Correo electrónico: felipe_felipe_fov@hotmail.com </v>
          </cell>
          <cell r="O411" t="str">
            <v>Correo electrónico</v>
          </cell>
          <cell r="P411">
            <v>42685</v>
          </cell>
          <cell r="Q411">
            <v>42717</v>
          </cell>
          <cell r="S411" t="str">
            <v>Información pública</v>
          </cell>
          <cell r="T411" t="str">
            <v>Sueldos y salarios</v>
          </cell>
          <cell r="V411" t="str">
            <v>La respuesta a su solicitud 6110000034116 la encontrará en el archivo.</v>
          </cell>
          <cell r="W411">
            <v>20</v>
          </cell>
          <cell r="X411" t="str">
            <v>NO</v>
          </cell>
          <cell r="Y411" t="str">
            <v>Casillas Trejo Elizabeth</v>
          </cell>
          <cell r="Z411" t="str">
            <v>Concluido</v>
          </cell>
          <cell r="AA411">
            <v>42685</v>
          </cell>
          <cell r="AB411">
            <v>42689</v>
          </cell>
        </row>
        <row r="412">
          <cell r="B412">
            <v>6110000034216</v>
          </cell>
          <cell r="C412" t="str">
            <v xml:space="preserve">¿Cómo rinde cuentas el Banco de México?
</v>
          </cell>
          <cell r="D412" t="str">
            <v>JESUS ADRIAN LIZARRAGA ANGUIANO</v>
          </cell>
          <cell r="E412" t="str">
            <v>TransparenciaBM@Outlook.com</v>
          </cell>
          <cell r="F412" t="str">
            <v>Banco de México</v>
          </cell>
          <cell r="H412" t="str">
            <v>TAMAULIPAS</v>
          </cell>
          <cell r="I412" t="str">
            <v>Montuosa</v>
          </cell>
          <cell r="J412" t="str">
            <v>MAZATLAN</v>
          </cell>
          <cell r="K412" t="str">
            <v>Sinaloa</v>
          </cell>
          <cell r="L412">
            <v>82030</v>
          </cell>
          <cell r="M412" t="str">
            <v>México</v>
          </cell>
          <cell r="N412" t="str">
            <v xml:space="preserve">Correo electrónico: adrian.lga1@hotmail.com </v>
          </cell>
          <cell r="O412" t="str">
            <v>Correo electrónico</v>
          </cell>
          <cell r="P412">
            <v>42685</v>
          </cell>
          <cell r="Q412">
            <v>42717</v>
          </cell>
          <cell r="S412" t="str">
            <v>Información pública</v>
          </cell>
          <cell r="T412" t="str">
            <v>Balance general</v>
          </cell>
          <cell r="V412" t="str">
            <v>Se anexa respuesta</v>
          </cell>
          <cell r="W412">
            <v>45</v>
          </cell>
          <cell r="X412" t="str">
            <v>NO</v>
          </cell>
          <cell r="Y412" t="str">
            <v>Muñoz Nando Rubén</v>
          </cell>
          <cell r="Z412" t="str">
            <v>Concluido</v>
          </cell>
          <cell r="AA412">
            <v>42685</v>
          </cell>
          <cell r="AB412">
            <v>42690</v>
          </cell>
        </row>
        <row r="413">
          <cell r="B413">
            <v>6110000034316</v>
          </cell>
          <cell r="C413" t="str">
            <v xml:space="preserve">¿cuanto gana el gobernador?
</v>
          </cell>
          <cell r="D413" t="str">
            <v>JESUS ISMAEL MUÑOZ CHAVARIN</v>
          </cell>
          <cell r="E413" t="str">
            <v>TranspatrenciaBM@Outlook.com</v>
          </cell>
          <cell r="F413" t="str">
            <v>Banco de México</v>
          </cell>
          <cell r="H413" t="str">
            <v>ANDADOR ENRIQUE MARTINES GONZALEZ</v>
          </cell>
          <cell r="I413" t="str">
            <v>Jabalines Infonavit</v>
          </cell>
          <cell r="J413" t="str">
            <v>MAZATLAN</v>
          </cell>
          <cell r="K413" t="str">
            <v>Sinaloa</v>
          </cell>
          <cell r="L413">
            <v>82153</v>
          </cell>
          <cell r="M413" t="str">
            <v>México</v>
          </cell>
          <cell r="N413" t="str">
            <v xml:space="preserve">Correo electrónico: parmala_20_97@hotmail.com </v>
          </cell>
          <cell r="O413" t="str">
            <v>Correo electrónico</v>
          </cell>
          <cell r="P413">
            <v>42685</v>
          </cell>
          <cell r="Q413">
            <v>42717</v>
          </cell>
          <cell r="S413" t="str">
            <v>Información pública</v>
          </cell>
          <cell r="T413" t="str">
            <v>Sueldos y salarios</v>
          </cell>
          <cell r="V413" t="str">
            <v>La respuesta a su solicitud 6110000034316 la encontrará en el archivo adjunto.</v>
          </cell>
          <cell r="W413">
            <v>20</v>
          </cell>
          <cell r="X413" t="str">
            <v>NO</v>
          </cell>
          <cell r="Y413" t="str">
            <v>Casillas Trejo Elizabeth</v>
          </cell>
          <cell r="Z413" t="str">
            <v>Concluido</v>
          </cell>
          <cell r="AA413">
            <v>42685</v>
          </cell>
          <cell r="AB413">
            <v>42689</v>
          </cell>
        </row>
        <row r="414">
          <cell r="B414">
            <v>6110000034416</v>
          </cell>
          <cell r="C414" t="str">
            <v xml:space="preserve">¿Por que es perjudicial la inflación?
</v>
          </cell>
          <cell r="D414" t="str">
            <v>NOEL CANIZALES BALDERRAMA</v>
          </cell>
          <cell r="E414" t="str">
            <v>TransparenciaBM@Outlook.com</v>
          </cell>
          <cell r="F414" t="str">
            <v>Banco de México</v>
          </cell>
          <cell r="H414" t="str">
            <v>PAJARITOS, ISLA DE LA PIEDRA</v>
          </cell>
          <cell r="I414" t="str">
            <v>Ciudad de Mazatlán</v>
          </cell>
          <cell r="J414" t="str">
            <v>MAZATLAN</v>
          </cell>
          <cell r="K414" t="str">
            <v>Sinaloa</v>
          </cell>
          <cell r="L414">
            <v>82088</v>
          </cell>
          <cell r="M414" t="str">
            <v>México</v>
          </cell>
          <cell r="N414" t="str">
            <v xml:space="preserve">Correo electrónico: noelcanizales31@gmail.com 
</v>
          </cell>
          <cell r="O414" t="str">
            <v>Correo electrónico</v>
          </cell>
          <cell r="P414">
            <v>42685</v>
          </cell>
          <cell r="Q414">
            <v>42717</v>
          </cell>
          <cell r="S414" t="str">
            <v>Información pública</v>
          </cell>
          <cell r="T414" t="str">
            <v>Objetivos de inflación</v>
          </cell>
          <cell r="V414" t="str">
            <v>Se anexa respuesta</v>
          </cell>
          <cell r="W414">
            <v>45</v>
          </cell>
          <cell r="X414" t="str">
            <v>NO</v>
          </cell>
          <cell r="Y414" t="str">
            <v>Muñoz Nando Rubén</v>
          </cell>
          <cell r="Z414" t="str">
            <v>Concluido</v>
          </cell>
          <cell r="AA414">
            <v>42685</v>
          </cell>
          <cell r="AB414">
            <v>42688</v>
          </cell>
        </row>
        <row r="415">
          <cell r="B415">
            <v>6110000034516</v>
          </cell>
          <cell r="C415" t="str">
            <v xml:space="preserve">el edificio donde se encuentran las oficinas centrales es propio o pagan renta
</v>
          </cell>
          <cell r="D415" t="str">
            <v>ASTRID MARTINEZ LEMUS</v>
          </cell>
          <cell r="E415" t="str">
            <v>TransparenciaBM@Outlook.com</v>
          </cell>
          <cell r="F415" t="str">
            <v>Banco de México</v>
          </cell>
          <cell r="H415" t="str">
            <v xml:space="preserve">ECLIPSE </v>
          </cell>
          <cell r="I415" t="str">
            <v>Rinconada Del Valle</v>
          </cell>
          <cell r="J415" t="str">
            <v>MAZATLAN</v>
          </cell>
          <cell r="K415" t="str">
            <v>Sinaloa</v>
          </cell>
          <cell r="L415">
            <v>82198</v>
          </cell>
          <cell r="M415" t="str">
            <v>México</v>
          </cell>
          <cell r="N415" t="str">
            <v>Correo electrónico: shaparralemus@gmail.com</v>
          </cell>
          <cell r="O415" t="str">
            <v>Correo electrónico</v>
          </cell>
          <cell r="P415">
            <v>42685</v>
          </cell>
          <cell r="Q415">
            <v>42717</v>
          </cell>
          <cell r="S415" t="str">
            <v>Información pública</v>
          </cell>
          <cell r="T415" t="str">
            <v>Administración de bienes inmuebles</v>
          </cell>
          <cell r="V415" t="str">
            <v>Se anexa respuesta</v>
          </cell>
          <cell r="W415">
            <v>45</v>
          </cell>
          <cell r="X415" t="str">
            <v>NO</v>
          </cell>
          <cell r="Y415" t="str">
            <v>Muñoz Nando Rubén</v>
          </cell>
          <cell r="Z415" t="str">
            <v>Concluido</v>
          </cell>
          <cell r="AA415">
            <v>42685</v>
          </cell>
          <cell r="AB415">
            <v>42690</v>
          </cell>
        </row>
        <row r="416">
          <cell r="B416">
            <v>6110000034616</v>
          </cell>
          <cell r="C416" t="str">
            <v xml:space="preserve">¿a cuanto hacienden las recervas internacionales de mexico?
</v>
          </cell>
          <cell r="D416" t="str">
            <v>JUAN JOSE LIZARRAGA RODRIGUEZ</v>
          </cell>
          <cell r="E416" t="str">
            <v>TransparenciaBM@Outlook.com</v>
          </cell>
          <cell r="F416" t="str">
            <v>Banco de México</v>
          </cell>
          <cell r="H416" t="str">
            <v>PRIVADA DEL VIGIA</v>
          </cell>
          <cell r="I416" t="str">
            <v>Benito Juárez</v>
          </cell>
          <cell r="J416" t="str">
            <v>MAZATLAN</v>
          </cell>
          <cell r="K416" t="str">
            <v>Sinaloa</v>
          </cell>
          <cell r="L416">
            <v>82180</v>
          </cell>
          <cell r="M416" t="str">
            <v>México</v>
          </cell>
          <cell r="N416" t="str">
            <v xml:space="preserve">privada del vigia #915 colonia juarez
----------------------------------
Correo electrónico: carlos_alberto187@hotmail.com 
</v>
          </cell>
          <cell r="O416" t="str">
            <v>Correo electrónico</v>
          </cell>
          <cell r="P416">
            <v>42685</v>
          </cell>
          <cell r="Q416">
            <v>42717</v>
          </cell>
          <cell r="S416" t="str">
            <v>Información pública</v>
          </cell>
          <cell r="T416" t="str">
            <v>Acceso a la información</v>
          </cell>
          <cell r="V416" t="str">
            <v>Se anexa respuesta</v>
          </cell>
          <cell r="W416">
            <v>45</v>
          </cell>
          <cell r="X416" t="str">
            <v>NO</v>
          </cell>
          <cell r="Y416" t="str">
            <v>Muñoz Nando Rubén</v>
          </cell>
          <cell r="Z416" t="str">
            <v>Concluido</v>
          </cell>
          <cell r="AA416">
            <v>42685</v>
          </cell>
          <cell r="AB416">
            <v>42690</v>
          </cell>
        </row>
        <row r="417">
          <cell r="B417" t="str">
            <v>CTC-BM-17835</v>
          </cell>
          <cell r="C417" t="str">
            <v>El pasado 26 de octubre realize una transferencia elecronica de Banamex a Bancomer con No. de referencia: 75430066300796087071075 por $3,000.00 y hasta hoy 11 de Noviembre no aparece el deposito a pesar de que en banamex ya se registro el retiro.</v>
          </cell>
          <cell r="D417" t="str">
            <v>Enrique</v>
          </cell>
          <cell r="E417" t="str">
            <v>robles83287@gmail.com</v>
          </cell>
          <cell r="F417" t="str">
            <v>Banco de México</v>
          </cell>
          <cell r="M417" t="str">
            <v>México</v>
          </cell>
          <cell r="O417" t="str">
            <v>Entrega por el Sistema de Solicitudes de Acceso a la Información</v>
          </cell>
          <cell r="P417">
            <v>42685</v>
          </cell>
          <cell r="Q417">
            <v>42717</v>
          </cell>
          <cell r="S417" t="str">
            <v>Información pública</v>
          </cell>
          <cell r="T417" t="str">
            <v>SPEI</v>
          </cell>
          <cell r="V417" t="str">
            <v>La respuesta a su solicitud CTC-BM-17835 se encuentra en el archivo adjunto.</v>
          </cell>
          <cell r="W417">
            <v>15</v>
          </cell>
          <cell r="X417" t="str">
            <v>NO</v>
          </cell>
          <cell r="Y417" t="str">
            <v>Ríos Peraza Gladys Adriana</v>
          </cell>
          <cell r="Z417" t="str">
            <v>Concluido</v>
          </cell>
          <cell r="AA417">
            <v>42685</v>
          </cell>
          <cell r="AB417">
            <v>42690</v>
          </cell>
        </row>
        <row r="418">
          <cell r="B418" t="str">
            <v>CTC-BM-17853</v>
          </cell>
          <cell r="C418" t="str">
            <v>Quisiera saber como hacer transacciones de monedas de plata y oro. Como cotizan y como se envian, bajo que condiciones. Gracias</v>
          </cell>
          <cell r="D418" t="str">
            <v>Alejandro Pacheco Trujillo</v>
          </cell>
          <cell r="E418" t="str">
            <v>alexandher_12@hotmail.com</v>
          </cell>
          <cell r="F418" t="str">
            <v>Banco de México</v>
          </cell>
          <cell r="O418" t="str">
            <v>Entrega por el Sistema de Solicitudes de Acceso a la Información</v>
          </cell>
          <cell r="P418">
            <v>42685</v>
          </cell>
          <cell r="Q418">
            <v>42717</v>
          </cell>
          <cell r="S418" t="str">
            <v>Información pública</v>
          </cell>
          <cell r="T418" t="str">
            <v>Monedas metálicas</v>
          </cell>
          <cell r="V418" t="str">
            <v>La respuesta a su solicitud CTC-BM-17853 se encuentra en el archivo adjunto.</v>
          </cell>
          <cell r="W418">
            <v>15</v>
          </cell>
          <cell r="X418" t="str">
            <v>NO</v>
          </cell>
          <cell r="Y418" t="str">
            <v>Ríos Peraza Gladys Adriana</v>
          </cell>
          <cell r="Z418" t="str">
            <v>Concluido</v>
          </cell>
          <cell r="AA418">
            <v>42685</v>
          </cell>
          <cell r="AB418">
            <v>42690</v>
          </cell>
        </row>
        <row r="419">
          <cell r="B419" t="str">
            <v>CTC-FMPED-17854</v>
          </cell>
          <cell r="C419" t="str">
            <v>Solicito una explicación de cómo se integra el Fondo Mexicano del Petróleo, debido a que tenemos que visitar los ejidos y comunidades donde se van a licitar los campos para la exploración y extracción de hidrocarburos</v>
          </cell>
          <cell r="D419" t="str">
            <v>Jaime Ignacio Valle Muñoz</v>
          </cell>
          <cell r="E419" t="str">
            <v>jaimei.valle@sedatu.gob.mx</v>
          </cell>
          <cell r="F419" t="str">
            <v>Fondo Mexicano del Petróleo</v>
          </cell>
          <cell r="M419" t="str">
            <v>México</v>
          </cell>
          <cell r="O419" t="str">
            <v>Entrega por el Sistema de Solicitudes de Acceso a la Información</v>
          </cell>
          <cell r="P419">
            <v>42685</v>
          </cell>
          <cell r="Q419">
            <v>42717</v>
          </cell>
          <cell r="S419" t="str">
            <v>Información pública</v>
          </cell>
          <cell r="T419" t="str">
            <v>Fiduciario</v>
          </cell>
          <cell r="V419" t="str">
            <v>Se anexa respuesta</v>
          </cell>
          <cell r="W419">
            <v>60</v>
          </cell>
          <cell r="X419" t="str">
            <v>NO</v>
          </cell>
          <cell r="Y419" t="str">
            <v>Muñoz Nando Rubén</v>
          </cell>
          <cell r="Z419" t="str">
            <v>Concluido</v>
          </cell>
          <cell r="AA419">
            <v>42685</v>
          </cell>
          <cell r="AB419">
            <v>42689</v>
          </cell>
        </row>
        <row r="420">
          <cell r="B420">
            <v>6110000034716</v>
          </cell>
          <cell r="C420" t="str">
            <v xml:space="preserve">Curriculum de el presidente del Banco de mexico
</v>
          </cell>
          <cell r="D420" t="str">
            <v>ANDREA ARANZA IDLER MANEIRO</v>
          </cell>
          <cell r="E420" t="str">
            <v>TransparenciaBM@Outlook.com</v>
          </cell>
          <cell r="F420" t="str">
            <v>Banco de México</v>
          </cell>
          <cell r="H420" t="str">
            <v>CALLE VALLE DE SAN MARCOS</v>
          </cell>
          <cell r="I420" t="str">
            <v>Jardines Del Valle</v>
          </cell>
          <cell r="J420" t="str">
            <v>ZAPOPAN</v>
          </cell>
          <cell r="K420" t="str">
            <v>Jalisco</v>
          </cell>
          <cell r="L420">
            <v>45138</v>
          </cell>
          <cell r="M420" t="str">
            <v>México</v>
          </cell>
          <cell r="N420" t="str">
            <v xml:space="preserve">Correo electrónico: andreaidler27@gmail.com </v>
          </cell>
          <cell r="O420" t="str">
            <v>Correo electrónico</v>
          </cell>
          <cell r="P420">
            <v>42688</v>
          </cell>
          <cell r="Q420">
            <v>42718</v>
          </cell>
          <cell r="S420" t="str">
            <v>Información pública</v>
          </cell>
          <cell r="T420" t="str">
            <v>Organización</v>
          </cell>
          <cell r="V420" t="str">
            <v>Se anexa respuesta</v>
          </cell>
          <cell r="W420">
            <v>45</v>
          </cell>
          <cell r="X420" t="str">
            <v>NO</v>
          </cell>
          <cell r="Y420" t="str">
            <v>Muñoz Nando Rubén</v>
          </cell>
          <cell r="Z420" t="str">
            <v>Concluido</v>
          </cell>
          <cell r="AA420">
            <v>42688</v>
          </cell>
          <cell r="AB420">
            <v>42690</v>
          </cell>
        </row>
        <row r="421">
          <cell r="B421">
            <v>6110000034816</v>
          </cell>
          <cell r="C421" t="str">
            <v xml:space="preserve">acceso a datos personales
</v>
          </cell>
          <cell r="D421" t="str">
            <v>JOSE MARIA CRUZ RIVERA</v>
          </cell>
          <cell r="E421" t="str">
            <v>TransparenciaBM@Outlook.com</v>
          </cell>
          <cell r="F421" t="str">
            <v>Banco de México</v>
          </cell>
          <cell r="H421" t="str">
            <v>HIDALGO</v>
          </cell>
          <cell r="I421" t="str">
            <v>Santa Ana Tepetitlán</v>
          </cell>
          <cell r="J421" t="str">
            <v>ZAPOPAN</v>
          </cell>
          <cell r="K421" t="str">
            <v>Jalisco</v>
          </cell>
          <cell r="L421">
            <v>45230</v>
          </cell>
          <cell r="M421" t="str">
            <v>México</v>
          </cell>
          <cell r="N421" t="str">
            <v xml:space="preserve">¿ como puedo saber si mis datos personales estan seguros en el inai ?
</v>
          </cell>
          <cell r="O421" t="str">
            <v>Correo electrónico</v>
          </cell>
          <cell r="P421">
            <v>42688</v>
          </cell>
          <cell r="Q421">
            <v>42718</v>
          </cell>
          <cell r="S421" t="str">
            <v>Información no competencia del BM</v>
          </cell>
          <cell r="T421" t="str">
            <v>Acceso a la información</v>
          </cell>
          <cell r="V421" t="str">
            <v>Se anexa respuesta</v>
          </cell>
          <cell r="W421">
            <v>45</v>
          </cell>
          <cell r="X421" t="str">
            <v>NO</v>
          </cell>
          <cell r="Y421" t="str">
            <v>Muñoz Nando Rubén</v>
          </cell>
          <cell r="Z421" t="str">
            <v>Concluido</v>
          </cell>
          <cell r="AA421">
            <v>42688</v>
          </cell>
          <cell r="AB421">
            <v>42690</v>
          </cell>
        </row>
        <row r="422">
          <cell r="B422">
            <v>6110000034916</v>
          </cell>
          <cell r="C422" t="str">
            <v xml:space="preserve">LINEAMIENTOS EMITIDOS PARA LA OPERACION O PARA LA VALIDACION DE OPERACIONES INTERBANCARIAS, CUANDO LAS MISMAS PROVIENEN DE CUENTAS BANCARIAS DE DISTINTAS INSTITUCIONES BANCARIAS, MECANISMOS ESTABLECIDOS PARA LA OPERACION DE LA CAMARA DE COMPENSACION DESDE EL AÑO 2000 AL 13 DE NOVIEMBRE DE 2016
</v>
          </cell>
          <cell r="D422" t="str">
            <v>JOSE ALBERTO VAZQUEZ MARTINEZ</v>
          </cell>
          <cell r="E422" t="str">
            <v>TransparenciaBM@Outlook.com</v>
          </cell>
          <cell r="F422" t="str">
            <v>Banco de México</v>
          </cell>
          <cell r="H422" t="str">
            <v>AVENIDA PABLO SILVA GARCIA</v>
          </cell>
          <cell r="I422" t="str">
            <v>Lomas del Centenario</v>
          </cell>
          <cell r="J422" t="str">
            <v>VILLA DE ALVAREZ</v>
          </cell>
          <cell r="K422" t="str">
            <v>Colima</v>
          </cell>
          <cell r="L422">
            <v>28984</v>
          </cell>
          <cell r="M422" t="str">
            <v>México</v>
          </cell>
          <cell r="N422" t="str">
            <v xml:space="preserve">LINEAMIENTOS DE LA CAMARA DE COMPENSACION Y DE LOS BANCOS QUE SE VEN INMISCUIDOS EN OPERACIONES INTERBANCARIAS---------------------
Correo electrónico: javama25@gmail.com 
</v>
          </cell>
          <cell r="O422" t="str">
            <v>Correo electrónico</v>
          </cell>
          <cell r="P422">
            <v>42688</v>
          </cell>
          <cell r="Q422">
            <v>42718</v>
          </cell>
          <cell r="S422" t="str">
            <v>Información pública</v>
          </cell>
          <cell r="T422" t="str">
            <v>Control de legalidad</v>
          </cell>
          <cell r="V422" t="str">
            <v>La respuesta a su solicitud 6110000034916 la encontrará en el archivo adjunto.</v>
          </cell>
          <cell r="W422">
            <v>60</v>
          </cell>
          <cell r="X422" t="str">
            <v>NO</v>
          </cell>
          <cell r="Y422" t="str">
            <v>Casillas Trejo Elizabeth</v>
          </cell>
          <cell r="Z422" t="str">
            <v>Concluido</v>
          </cell>
          <cell r="AA422">
            <v>42688</v>
          </cell>
          <cell r="AB422">
            <v>42704</v>
          </cell>
        </row>
        <row r="423">
          <cell r="B423">
            <v>6110000035016</v>
          </cell>
          <cell r="C423" t="str">
            <v xml:space="preserve">SE SOLICITA SE PROPORCIONEN LAS DISPOSICIONES, LINEAMIENTOS, REGLAS, CIRCULARES, MANUALES DE OPERATIVIDAD, O CUALESQUIER OTRO DOCUMENTO EMITIDO PARA OBSERVANCIA DE LAS INSTITUCIONES BANCARIAS, A EFECTO DE GARANTIZAR QUE LOS USUARIOS DE BANCA ELECTRONICA TENGAN LA CERTEZA DE QUE LOS BANCOS CUENTAN CON SISTEMAS OPERATIVOS, PLATAFORMAS O SOFTWARE DEBIDAMENTE BLINDADOS CONTRA ATAQUES DE HACKERS, CIBERATAQUES, CIBERNAUTAS O CUALESQUIER OTRO FACTOR QUE PONGA EN RIESGO LAS OPERACIONES INTERBANCARIAS DE USUARIOS DE BANCA ELECTRONICA O POR INTERNET, VIGENTES LAS DISPOSICIONES, LINEAMIENTOS, REGLAS, CIRCULARES, MANUALES DE OPERATIVIDAD, O CUALESQUIER OTRO DOCUMENTO EMITIDO DESDE EL AÑO 2000 A LA FECHA ACTUAL 13 DE NOVIEMBRE DE 2016
</v>
          </cell>
          <cell r="D423" t="str">
            <v>JOSE ALBERTO VAZQUEZ MARTINEZ</v>
          </cell>
          <cell r="E423" t="str">
            <v>TransparenciaBM@Outlook.com</v>
          </cell>
          <cell r="F423" t="str">
            <v>Banco de México</v>
          </cell>
          <cell r="H423" t="str">
            <v>AVENIDA PABLO SILVA GARCIA</v>
          </cell>
          <cell r="I423" t="str">
            <v>Lomas del Centenario</v>
          </cell>
          <cell r="J423" t="str">
            <v>VILLA DE ALVAREZ</v>
          </cell>
          <cell r="K423" t="str">
            <v>Colima</v>
          </cell>
          <cell r="L423">
            <v>28984</v>
          </cell>
          <cell r="M423" t="str">
            <v>México</v>
          </cell>
          <cell r="N423" t="str">
            <v xml:space="preserve"> CONTRATO DE BANCA ELECTRONICA, CONTRATO UNICO DE BANCA ELECTRONICA, DISPOSICIONES QUE RIGEN SU OPERACION
--------------------------
Correo electrónico: javama25@gmail.com </v>
          </cell>
          <cell r="O423" t="str">
            <v>Correo electrónico</v>
          </cell>
          <cell r="P423">
            <v>42688</v>
          </cell>
          <cell r="Q423">
            <v>42718</v>
          </cell>
          <cell r="S423" t="str">
            <v>Información no competencia del BM</v>
          </cell>
          <cell r="T423" t="str">
            <v>Acceso a la información</v>
          </cell>
          <cell r="V423" t="str">
            <v>Se anexa respuesta</v>
          </cell>
          <cell r="W423">
            <v>45</v>
          </cell>
          <cell r="X423" t="str">
            <v>NO</v>
          </cell>
          <cell r="Y423" t="str">
            <v>Muñoz Nando Rubén</v>
          </cell>
          <cell r="Z423" t="str">
            <v>Concluido</v>
          </cell>
          <cell r="AA423">
            <v>42688</v>
          </cell>
          <cell r="AB423">
            <v>42690</v>
          </cell>
        </row>
        <row r="424">
          <cell r="B424">
            <v>6110000035116</v>
          </cell>
          <cell r="C424" t="str">
            <v xml:space="preserve">INFORME DE LOS NUMEROS DE PROCEDIMIENTO, SI EN LOS MISMOS SE EMITIERON RESOLUCIONES ADMINISTRATIVAS, SI DERIVADAS DE ESTAS SE FINCARON MULTAS, ASI COMO SI LAS MISMAS FUERON RECURRIDAS O IMPUGNADAS POR OTROS MEDIOS DE DEFENSA POR EL BANCO A QUIEN LE HAYAN SIDO  INCOADAS, INDICANDO EL STATUS ACTUAL DE TALES CONTROVERSIAS Y QUE HAYAN SIDO CAUSADAS PORQUE ESE BANCO DE MEXICO HUBIESE DETERMINADO QUE EL BANCO SANTANDER SERFIN O BANCO SANTANDER (MEXICO) SA INSTITUCION DE BANCA MULTIPLE, HUBIESE INCUMPLIDO CON PROTOCOLOS, LINEAMIENTOS, NORMAS GENERALES O TECNICAS DISPUESTAS PARA EVITAR EL QUEBRANTAMIENTO A SUS PORTALES BANCARIOS, A PROVEER SERVICIOS GARANTIZANDO NO VULNERABILIDAD DE SUS OPERACIONES A SUS CLIENTES CON CUENTAS BANCARIAS DE ACCESO A SU BANCA ELECTRONICA QUE TUVIEREN CUENTAS BANCARIAS APERTURADAS CON ELLOS Y QUE SE HAYAN INICIADO O C0NCUIDO A PARTIR DEL AÑO 2008, 2009, 2010, 2011, 2012, 2013 Y 2014
</v>
          </cell>
          <cell r="D424" t="str">
            <v>JOSE ALBERTO VAZQUEZ MARTINEZ</v>
          </cell>
          <cell r="E424" t="str">
            <v>ransparenciaBM@Outlook.com</v>
          </cell>
          <cell r="F424" t="str">
            <v>Banco de México</v>
          </cell>
          <cell r="H424" t="str">
            <v>AVENIDA PABLO SILVA GARCIA</v>
          </cell>
          <cell r="I424" t="str">
            <v>Lomas del Centenario</v>
          </cell>
          <cell r="J424" t="str">
            <v>VILLA DE ALVAREZ</v>
          </cell>
          <cell r="K424" t="str">
            <v>Colima</v>
          </cell>
          <cell r="L424">
            <v>28984</v>
          </cell>
          <cell r="M424" t="str">
            <v>México</v>
          </cell>
          <cell r="N424" t="str">
            <v xml:space="preserve"> MULTAS O PROCEDIMIENTOS POR INCUMPLIR SEGURIDAD BANCARIA EN CONTRA DE HACKERS O PROCEDIMIENTO PARA EVITAR SER VULNERABLE A DICHOS ATAQUES 
---------------------
Correo electrónico: javama25@gmail.com </v>
          </cell>
          <cell r="O424" t="str">
            <v>Correo electrónico</v>
          </cell>
          <cell r="P424">
            <v>42688</v>
          </cell>
          <cell r="Q424">
            <v>42718</v>
          </cell>
          <cell r="S424" t="str">
            <v>Información no competencia del BM</v>
          </cell>
          <cell r="T424" t="str">
            <v>Acceso a la información</v>
          </cell>
          <cell r="V424" t="str">
            <v>Se anexa respuesta</v>
          </cell>
          <cell r="W424">
            <v>45</v>
          </cell>
          <cell r="X424" t="str">
            <v>NO</v>
          </cell>
          <cell r="Y424" t="str">
            <v>Muñoz Nando Rubén</v>
          </cell>
          <cell r="Z424" t="str">
            <v>Concluido</v>
          </cell>
          <cell r="AA424">
            <v>42688</v>
          </cell>
          <cell r="AB424">
            <v>42690</v>
          </cell>
        </row>
        <row r="425">
          <cell r="B425">
            <v>6110000035216</v>
          </cell>
          <cell r="C425" t="str">
            <v xml:space="preserve">1.-¿cuanto a aumentado la tasa de interes desde el año 2015 hasta año en curso? 2.-¿que salario percibe un trabajador de esta dependencia? 3.-¿que se hace con los ingresos que percibe esta dependencia?
</v>
          </cell>
          <cell r="D425" t="str">
            <v>DANIELA GAXIOLA</v>
          </cell>
          <cell r="E425" t="str">
            <v>TransparenciaBM@Outlook.com</v>
          </cell>
          <cell r="F425" t="str">
            <v>Banco de México</v>
          </cell>
          <cell r="H425" t="str">
            <v>JORGE NEGRETE</v>
          </cell>
          <cell r="I425" t="str">
            <v>Benito Juárez</v>
          </cell>
          <cell r="J425" t="str">
            <v>MAZATLAN</v>
          </cell>
          <cell r="K425" t="str">
            <v>Sinaloa</v>
          </cell>
          <cell r="L425">
            <v>82180</v>
          </cell>
          <cell r="M425" t="str">
            <v>México</v>
          </cell>
          <cell r="N425" t="str">
            <v xml:space="preserve">Correo electrónico: danni06gaxiola@outlook.com </v>
          </cell>
          <cell r="O425" t="str">
            <v>Correo electrónico</v>
          </cell>
          <cell r="P425">
            <v>42688</v>
          </cell>
          <cell r="Q425">
            <v>42718</v>
          </cell>
          <cell r="S425" t="str">
            <v>Información pública</v>
          </cell>
          <cell r="T425" t="str">
            <v>Estado de resultados</v>
          </cell>
          <cell r="V425" t="str">
            <v>Se anexa respuesta</v>
          </cell>
          <cell r="W425">
            <v>60</v>
          </cell>
          <cell r="X425" t="str">
            <v>NO</v>
          </cell>
          <cell r="Y425" t="str">
            <v>Muñoz Nando Rubén</v>
          </cell>
          <cell r="Z425" t="str">
            <v>Concluido</v>
          </cell>
          <cell r="AA425">
            <v>42688</v>
          </cell>
          <cell r="AB425">
            <v>42691</v>
          </cell>
        </row>
        <row r="426">
          <cell r="B426">
            <v>6110000035316</v>
          </cell>
          <cell r="C426" t="str">
            <v xml:space="preserve">¿Cuál es el índice de morosidad y el índice de morosidad ajustado de cada uno de los emisores de tarjetas de crédito por tipo de tarjeta (clásica, oro, platinum y básicas)?
</v>
          </cell>
          <cell r="D426" t="str">
            <v>GUSTAVO ROJO BLASQUEZ MONROY</v>
          </cell>
          <cell r="E426" t="str">
            <v>TransparenciaBM@Outlook.com</v>
          </cell>
          <cell r="F426" t="str">
            <v>Banco de México</v>
          </cell>
          <cell r="H426" t="str">
            <v>POTRERO DEL LLANO</v>
          </cell>
          <cell r="I426" t="str">
            <v>Petrolera</v>
          </cell>
          <cell r="J426" t="str">
            <v>AZCAPOTZALCO</v>
          </cell>
          <cell r="K426" t="str">
            <v>Distrito Federal</v>
          </cell>
          <cell r="L426">
            <v>2480</v>
          </cell>
          <cell r="M426" t="str">
            <v>México</v>
          </cell>
          <cell r="N426" t="str">
            <v xml:space="preserve">En el reporte Indicadores Básicos de Tarjetas de Crédito emitido por Banxico a diciembre 2015, se señalan los índices de morosidad general para todos los emisores de tarjetas de crédito. Lo que solicito es saber para cada emisor (listados en el cuadro 4, página 15 de ese documento) cuál es su índice de morosidad y su índice de morosidad ajustado por cada tipo de tarjeta. Adjunto reporte mencionado como referencia.
-------------------------------
Correo electrónico: rojobm@yahoo.com </v>
          </cell>
          <cell r="O426" t="str">
            <v>Correo electrónico</v>
          </cell>
          <cell r="P426">
            <v>42688</v>
          </cell>
          <cell r="Q426">
            <v>42718</v>
          </cell>
          <cell r="S426" t="str">
            <v>Información pública</v>
          </cell>
          <cell r="T426" t="str">
            <v>Acceso a la información</v>
          </cell>
          <cell r="V426" t="str">
            <v>Se anexa respuesta</v>
          </cell>
          <cell r="W426">
            <v>45</v>
          </cell>
          <cell r="X426" t="str">
            <v>NO</v>
          </cell>
          <cell r="Y426" t="str">
            <v>Muñoz Nando Rubén</v>
          </cell>
          <cell r="Z426" t="str">
            <v>Concluido</v>
          </cell>
          <cell r="AA426">
            <v>42688</v>
          </cell>
          <cell r="AB426">
            <v>42690</v>
          </cell>
        </row>
        <row r="427">
          <cell r="B427">
            <v>6110000035416</v>
          </cell>
          <cell r="C427" t="str">
            <v xml:space="preserve">Basado en mi derecho a la información, solicito saber cuánto gastó esta dependencia en marcos de la celebración de las fiestas decembrinas (fiestas, rifas, regalos por Día de Navidad) , del 2012 a 2015. Favor de desglosar los montos. Gracias
</v>
          </cell>
          <cell r="D427" t="str">
            <v>PEDRO V</v>
          </cell>
          <cell r="E427" t="str">
            <v>TransparenciaBM@Outlook.com</v>
          </cell>
          <cell r="F427" t="str">
            <v>Banco de México</v>
          </cell>
          <cell r="H427">
            <v>34</v>
          </cell>
          <cell r="I427" t="str">
            <v>Cafetales</v>
          </cell>
          <cell r="J427" t="str">
            <v>COYOACAN</v>
          </cell>
          <cell r="K427" t="str">
            <v>Distrito Federal</v>
          </cell>
          <cell r="L427">
            <v>4918</v>
          </cell>
          <cell r="M427" t="str">
            <v>México</v>
          </cell>
          <cell r="N427" t="str">
            <v>-</v>
          </cell>
          <cell r="O427" t="str">
            <v>Correo electrónico</v>
          </cell>
          <cell r="P427">
            <v>42688</v>
          </cell>
          <cell r="Q427">
            <v>42718</v>
          </cell>
          <cell r="S427" t="str">
            <v>Información pública</v>
          </cell>
          <cell r="T427" t="str">
            <v>Presupuesto</v>
          </cell>
          <cell r="V427" t="str">
            <v>Adjunto respuesta a su solicitud de información 6110000034616</v>
          </cell>
          <cell r="W427">
            <v>50</v>
          </cell>
          <cell r="X427" t="str">
            <v>NO</v>
          </cell>
          <cell r="Y427" t="str">
            <v>Casillas Trejo Elizabeth</v>
          </cell>
          <cell r="Z427" t="str">
            <v>Concluido</v>
          </cell>
          <cell r="AA427">
            <v>42688</v>
          </cell>
          <cell r="AB427">
            <v>42713</v>
          </cell>
        </row>
        <row r="428">
          <cell r="B428">
            <v>6110000035516</v>
          </cell>
          <cell r="C428" t="str">
            <v xml:space="preserve">Solicito los datos curriculares completos del Subgerente de Diseño y Administración de Campañas, del Subgerente de Comunicación Social y del Subgerente de Comunicación Interna. He consultado la página de funcionarios públicos registrados y no se encuentra publicada la citada información como en el resto, por lo que solicito dicha información curricular.
</v>
          </cell>
          <cell r="D428" t="str">
            <v>SOL ALVAREZ SANCHEZ</v>
          </cell>
          <cell r="E428" t="str">
            <v>TransparenciaBM@Outlook.com</v>
          </cell>
          <cell r="F428" t="str">
            <v>Banco de México</v>
          </cell>
          <cell r="H428" t="str">
            <v>2A CDA BELISARIO DOMINGUEZ</v>
          </cell>
          <cell r="I428" t="str">
            <v>Del Carmen</v>
          </cell>
          <cell r="J428" t="str">
            <v>COYOACAN</v>
          </cell>
          <cell r="K428" t="str">
            <v>Distrito Federal</v>
          </cell>
          <cell r="L428">
            <v>4100</v>
          </cell>
          <cell r="M428" t="str">
            <v>México</v>
          </cell>
          <cell r="N428" t="str">
            <v xml:space="preserve">Correo electrónico: sol@maildrop.cc </v>
          </cell>
          <cell r="O428" t="str">
            <v>Correo electrónico</v>
          </cell>
          <cell r="P428">
            <v>42688</v>
          </cell>
          <cell r="Q428">
            <v>42718</v>
          </cell>
          <cell r="S428" t="str">
            <v>Información pública</v>
          </cell>
          <cell r="T428" t="str">
            <v>Relaciones laborales y sindicales</v>
          </cell>
          <cell r="V428" t="str">
            <v>Se anexa respuesta</v>
          </cell>
          <cell r="W428">
            <v>50</v>
          </cell>
          <cell r="X428" t="str">
            <v>NO</v>
          </cell>
          <cell r="Y428" t="str">
            <v>Muñoz Nando Rubén</v>
          </cell>
          <cell r="Z428" t="str">
            <v>Concluido</v>
          </cell>
          <cell r="AA428">
            <v>42688</v>
          </cell>
          <cell r="AB428">
            <v>42690</v>
          </cell>
        </row>
        <row r="429">
          <cell r="B429">
            <v>6110000035616</v>
          </cell>
          <cell r="C429" t="str">
            <v>¿A CUANTO ASCIENDE SU PRESUPUESTO ANUAL DE 2016? ¿HASTA EL DÍA DE ESTA SOLICITUD, CUANTO SE HA EROGADO? Y ¿QUÉ PORCENTAJE SE HA DESTINADO EN APOYO A LAS PERSONAS CON DISCAPACIDAD? (PUEDE SER DESDE INFRAESTRUCTURA EN SUS INSTALACIONES HASTA APOYOS MONETARIOS O DE CUALQUIER OTRO TIPO).</v>
          </cell>
          <cell r="D429" t="str">
            <v>SUSANA SANTIAGO SANTIAGO</v>
          </cell>
          <cell r="E429" t="str">
            <v>TransparenciaBM@Outlook.com</v>
          </cell>
          <cell r="F429" t="str">
            <v>Banco de México</v>
          </cell>
          <cell r="H429" t="str">
            <v>-</v>
          </cell>
          <cell r="I429" t="str">
            <v>San Rafael Chamapa</v>
          </cell>
          <cell r="J429" t="str">
            <v>NAUCALPAN DE JUAREZ</v>
          </cell>
          <cell r="K429" t="str">
            <v>México</v>
          </cell>
          <cell r="L429">
            <v>53660</v>
          </cell>
          <cell r="M429" t="str">
            <v>México</v>
          </cell>
          <cell r="N429" t="str">
            <v xml:space="preserve">Correo electrónico: susyss27@outlook.com </v>
          </cell>
          <cell r="O429" t="str">
            <v>Correo electrónico</v>
          </cell>
          <cell r="P429">
            <v>42688</v>
          </cell>
          <cell r="Q429">
            <v>42718</v>
          </cell>
          <cell r="S429" t="str">
            <v>Información pública</v>
          </cell>
          <cell r="T429" t="str">
            <v>Presupuesto</v>
          </cell>
          <cell r="V429" t="str">
            <v>Adjunto encontrará la respuesta a su solicitud 6110000035616.</v>
          </cell>
          <cell r="W429">
            <v>25</v>
          </cell>
          <cell r="X429" t="str">
            <v>NO</v>
          </cell>
          <cell r="Y429" t="str">
            <v>Casillas Trejo Elizabeth</v>
          </cell>
          <cell r="Z429" t="str">
            <v>Concluido</v>
          </cell>
          <cell r="AA429">
            <v>42688</v>
          </cell>
          <cell r="AB429">
            <v>42702</v>
          </cell>
        </row>
        <row r="430">
          <cell r="B430" t="str">
            <v>CTC-BM-17855</v>
          </cell>
          <cell r="C430" t="str">
            <v>Quisiera saber la fecha de la primera emisión de bonosM de 10 años (me parece que es en 2003)</v>
          </cell>
          <cell r="D430" t="str">
            <v>Samantha Valdes</v>
          </cell>
          <cell r="E430" t="str">
            <v>svaldes@paminversion.com</v>
          </cell>
          <cell r="F430" t="str">
            <v>Banco de México</v>
          </cell>
          <cell r="M430" t="str">
            <v>México</v>
          </cell>
          <cell r="O430" t="str">
            <v>Entrega por el Sistema de Solicitudes de Acceso a la Información</v>
          </cell>
          <cell r="P430">
            <v>42688</v>
          </cell>
          <cell r="Q430">
            <v>42718</v>
          </cell>
          <cell r="S430" t="str">
            <v>Información pública</v>
          </cell>
          <cell r="T430" t="str">
            <v>Tenencia y posición en títulos de deuda</v>
          </cell>
          <cell r="V430" t="str">
            <v>La respuesta a su solicitud CTC-BM-17855 se encuentra en el archivo adjunto.</v>
          </cell>
          <cell r="W430">
            <v>15</v>
          </cell>
          <cell r="X430" t="str">
            <v>NO</v>
          </cell>
          <cell r="Y430" t="str">
            <v>Ríos Peraza Gladys Adriana</v>
          </cell>
          <cell r="Z430" t="str">
            <v>Concluido</v>
          </cell>
          <cell r="AA430">
            <v>42688</v>
          </cell>
          <cell r="AB430">
            <v>42690</v>
          </cell>
        </row>
        <row r="431">
          <cell r="B431">
            <v>6110000035716</v>
          </cell>
          <cell r="C431" t="str">
            <v xml:space="preserve">¿cuanto dinero dinero ingresa el estaDO DE SINALOA AL AÑO?
</v>
          </cell>
          <cell r="D431" t="str">
            <v>JUAN JESUS BONILLA LOPEZ</v>
          </cell>
          <cell r="E431" t="str">
            <v>ransparenciaBM@Outlook.com</v>
          </cell>
          <cell r="F431" t="str">
            <v>Banco de México</v>
          </cell>
          <cell r="H431" t="str">
            <v>QEDR</v>
          </cell>
          <cell r="I431" t="str">
            <v>Antiguo Aeropuerto</v>
          </cell>
          <cell r="J431" t="str">
            <v>MAZATLAN</v>
          </cell>
          <cell r="K431" t="str">
            <v>Sinaloa</v>
          </cell>
          <cell r="L431">
            <v>82146</v>
          </cell>
          <cell r="M431" t="str">
            <v>México</v>
          </cell>
          <cell r="N431" t="str">
            <v xml:space="preserve">  
Correo electrónico: juanjesus12334@gmail.com 
</v>
          </cell>
          <cell r="O431" t="str">
            <v>Correo electrónico</v>
          </cell>
          <cell r="P431">
            <v>42688</v>
          </cell>
          <cell r="Q431">
            <v>42718</v>
          </cell>
          <cell r="S431" t="str">
            <v>Información pública</v>
          </cell>
          <cell r="T431" t="str">
            <v>Acceso a la información</v>
          </cell>
          <cell r="V431" t="str">
            <v>Desechada por falta de respuesta del ciudadano</v>
          </cell>
          <cell r="W431">
            <v>20</v>
          </cell>
          <cell r="X431" t="str">
            <v>NO</v>
          </cell>
          <cell r="Y431" t="str">
            <v>Casillas Trejo Elizabeth</v>
          </cell>
          <cell r="Z431" t="str">
            <v>Concluido</v>
          </cell>
          <cell r="AA431">
            <v>42688</v>
          </cell>
          <cell r="AB431">
            <v>42706</v>
          </cell>
        </row>
        <row r="432">
          <cell r="B432">
            <v>6110000035816</v>
          </cell>
          <cell r="C432" t="str">
            <v xml:space="preserve">¿Que requisitos se necesitan para obtener un financiamiento ?
</v>
          </cell>
          <cell r="D432" t="str">
            <v>EVELIN TAPIA</v>
          </cell>
          <cell r="E432" t="str">
            <v>TransparenciaBM@Outlook.com</v>
          </cell>
          <cell r="F432" t="str">
            <v>Banco de México</v>
          </cell>
          <cell r="H432" t="str">
            <v>ESTERO</v>
          </cell>
          <cell r="I432" t="str">
            <v>Independencia</v>
          </cell>
          <cell r="J432" t="str">
            <v>MAZATLAN</v>
          </cell>
          <cell r="K432" t="str">
            <v>Sinaloa</v>
          </cell>
          <cell r="L432">
            <v>82010</v>
          </cell>
          <cell r="M432" t="str">
            <v>México</v>
          </cell>
          <cell r="N432" t="str">
            <v xml:space="preserve">Correo electrónico: rozy_ozuna@hotmail.com </v>
          </cell>
          <cell r="O432" t="str">
            <v>Correo electrónico</v>
          </cell>
          <cell r="P432">
            <v>42688</v>
          </cell>
          <cell r="Q432">
            <v>42718</v>
          </cell>
          <cell r="S432" t="str">
            <v>Información pública</v>
          </cell>
          <cell r="T432" t="str">
            <v>Información crediticia</v>
          </cell>
          <cell r="V432" t="str">
            <v>Se adjunta respuesta a su solicitud</v>
          </cell>
          <cell r="W432">
            <v>35</v>
          </cell>
          <cell r="X432" t="str">
            <v>NO</v>
          </cell>
          <cell r="Y432" t="str">
            <v>Ríos Peraza Gladys Adriana</v>
          </cell>
          <cell r="Z432" t="str">
            <v>Concluido</v>
          </cell>
          <cell r="AA432">
            <v>42688</v>
          </cell>
          <cell r="AB432">
            <v>42696</v>
          </cell>
        </row>
        <row r="433">
          <cell r="B433">
            <v>6110000035916</v>
          </cell>
          <cell r="C433" t="str">
            <v xml:space="preserve">¿cuanto gana el gobernador de este órgano autónomo?
</v>
          </cell>
          <cell r="D433" t="str">
            <v>CHRISTIAN JOSUE VIDAL GONZALEZ</v>
          </cell>
          <cell r="E433" t="str">
            <v>TransparenciaBM@Outlook.com</v>
          </cell>
          <cell r="F433" t="str">
            <v>Banco de México</v>
          </cell>
          <cell r="H433" t="str">
            <v>AVENIDA JACARANDAS</v>
          </cell>
          <cell r="I433" t="str">
            <v>San Joaquín</v>
          </cell>
          <cell r="J433" t="str">
            <v>MAZATLAN</v>
          </cell>
          <cell r="K433" t="str">
            <v>Sinaloa</v>
          </cell>
          <cell r="L433">
            <v>82139</v>
          </cell>
          <cell r="M433" t="str">
            <v>México</v>
          </cell>
          <cell r="N433" t="str">
            <v xml:space="preserve">Correo electrónico: cristian.josue@hotmail.com 
</v>
          </cell>
          <cell r="O433" t="str">
            <v>Correo electrónico</v>
          </cell>
          <cell r="P433">
            <v>42688</v>
          </cell>
          <cell r="Q433">
            <v>42718</v>
          </cell>
          <cell r="S433" t="str">
            <v>Información pública</v>
          </cell>
          <cell r="T433" t="str">
            <v>Sueldos y salarios</v>
          </cell>
          <cell r="V433" t="str">
            <v>Se anexa respuesta</v>
          </cell>
          <cell r="W433">
            <v>45</v>
          </cell>
          <cell r="X433" t="str">
            <v>NO</v>
          </cell>
          <cell r="Y433" t="str">
            <v>Muñoz Nando Rubén</v>
          </cell>
          <cell r="Z433" t="str">
            <v>Concluido</v>
          </cell>
          <cell r="AA433">
            <v>42688</v>
          </cell>
          <cell r="AB433">
            <v>42690</v>
          </cell>
        </row>
        <row r="434">
          <cell r="B434">
            <v>6110000036016</v>
          </cell>
          <cell r="C434" t="str">
            <v xml:space="preserve">¿Cuál es el salario mínimo del gobernador de este órgano autónomo?
</v>
          </cell>
          <cell r="D434" t="str">
            <v>TANIA LIZETH TÉLLEZ TORRES</v>
          </cell>
          <cell r="E434" t="str">
            <v>ransparenciaBM@Outlook.com</v>
          </cell>
          <cell r="F434" t="str">
            <v>Banco de México</v>
          </cell>
          <cell r="H434" t="str">
            <v>SANTA MARÍA</v>
          </cell>
          <cell r="I434" t="str">
            <v>Valle Del Ejido</v>
          </cell>
          <cell r="J434" t="str">
            <v>MAZATLAN</v>
          </cell>
          <cell r="K434" t="str">
            <v>Sinaloa</v>
          </cell>
          <cell r="L434">
            <v>82134</v>
          </cell>
          <cell r="M434" t="str">
            <v>México</v>
          </cell>
          <cell r="N434" t="str">
            <v xml:space="preserve">Correo electrónico: tanya_love23@hotmail.com </v>
          </cell>
          <cell r="O434" t="str">
            <v>Correo electrónico</v>
          </cell>
          <cell r="P434">
            <v>42688</v>
          </cell>
          <cell r="Q434">
            <v>42718</v>
          </cell>
          <cell r="S434" t="str">
            <v>Información pública</v>
          </cell>
          <cell r="T434" t="str">
            <v>Sueldos y salarios</v>
          </cell>
          <cell r="V434" t="str">
            <v>Se anexa respuesta</v>
          </cell>
          <cell r="W434">
            <v>45</v>
          </cell>
          <cell r="X434" t="str">
            <v>NO</v>
          </cell>
          <cell r="Y434" t="str">
            <v>Muñoz Nando Rubén</v>
          </cell>
          <cell r="Z434" t="str">
            <v>Concluido</v>
          </cell>
          <cell r="AA434">
            <v>42688</v>
          </cell>
          <cell r="AB434">
            <v>42690</v>
          </cell>
        </row>
        <row r="435">
          <cell r="B435">
            <v>6110000036116</v>
          </cell>
          <cell r="C435" t="str">
            <v xml:space="preserve">cuantas demandas tienen por perdida de dinero
</v>
          </cell>
          <cell r="D435" t="str">
            <v>PRYSCYLA GARCIA MUÑOZ</v>
          </cell>
          <cell r="E435" t="str">
            <v>TransparenciaBM@Outlook.com</v>
          </cell>
          <cell r="F435" t="str">
            <v>Banco de México</v>
          </cell>
          <cell r="H435" t="str">
            <v>OLAS ALTAS</v>
          </cell>
          <cell r="I435" t="str">
            <v>Concentración 5 de Febrero</v>
          </cell>
          <cell r="J435" t="str">
            <v>SINALOA</v>
          </cell>
          <cell r="K435" t="str">
            <v>Sinaloa</v>
          </cell>
          <cell r="L435">
            <v>81985</v>
          </cell>
          <cell r="M435" t="str">
            <v>México</v>
          </cell>
          <cell r="N435" t="str">
            <v xml:space="preserve">Correo electrónico: garpr@hotmail.com </v>
          </cell>
          <cell r="O435" t="str">
            <v>Correo electrónico</v>
          </cell>
          <cell r="P435">
            <v>42688</v>
          </cell>
          <cell r="Q435">
            <v>42718</v>
          </cell>
          <cell r="S435" t="str">
            <v>Información pública</v>
          </cell>
          <cell r="T435" t="str">
            <v>Control de legalidad</v>
          </cell>
          <cell r="V435" t="str">
            <v>Se anexa respuesta</v>
          </cell>
          <cell r="W435">
            <v>45</v>
          </cell>
          <cell r="X435" t="str">
            <v>NO</v>
          </cell>
          <cell r="Y435" t="str">
            <v>Muñoz Nando Rubén</v>
          </cell>
          <cell r="Z435" t="str">
            <v>Concluido</v>
          </cell>
          <cell r="AA435">
            <v>42688</v>
          </cell>
          <cell r="AB435">
            <v>42690</v>
          </cell>
        </row>
        <row r="436">
          <cell r="B436">
            <v>6110000036216</v>
          </cell>
          <cell r="C436" t="str">
            <v xml:space="preserve">¿cual es el salario que tiene el gobernador de la institución?
</v>
          </cell>
          <cell r="D436" t="str">
            <v>KARLA TIRADO OSUNA</v>
          </cell>
          <cell r="E436" t="str">
            <v>TransparenciaBM@Outlook.com</v>
          </cell>
          <cell r="F436" t="str">
            <v>Banco de México</v>
          </cell>
          <cell r="H436" t="str">
            <v>BUGAMBILIA</v>
          </cell>
          <cell r="I436" t="str">
            <v>Lomas Del ébano</v>
          </cell>
          <cell r="J436" t="str">
            <v>MAZATLAN</v>
          </cell>
          <cell r="K436" t="str">
            <v>Sinaloa</v>
          </cell>
          <cell r="L436">
            <v>82198</v>
          </cell>
          <cell r="M436" t="str">
            <v>México</v>
          </cell>
          <cell r="N436" t="str">
            <v xml:space="preserve">Correo electrónico: kttirado11@gmail.com </v>
          </cell>
          <cell r="O436" t="str">
            <v>Correo electrónico</v>
          </cell>
          <cell r="P436">
            <v>42688</v>
          </cell>
          <cell r="Q436">
            <v>42718</v>
          </cell>
          <cell r="S436" t="str">
            <v>Información pública</v>
          </cell>
          <cell r="T436" t="str">
            <v>Sueldos y salarios</v>
          </cell>
          <cell r="V436" t="str">
            <v>Se anexa respuesta</v>
          </cell>
          <cell r="W436">
            <v>45</v>
          </cell>
          <cell r="X436" t="str">
            <v>NO</v>
          </cell>
          <cell r="Y436" t="str">
            <v>Muñoz Nando Rubén</v>
          </cell>
          <cell r="Z436" t="str">
            <v>Concluido</v>
          </cell>
          <cell r="AA436">
            <v>42688</v>
          </cell>
          <cell r="AB436">
            <v>42690</v>
          </cell>
        </row>
        <row r="437">
          <cell r="B437">
            <v>6110000036316</v>
          </cell>
          <cell r="C437" t="str">
            <v xml:space="preserve">¿Cuanto gana el presidente del Banco de México?
</v>
          </cell>
          <cell r="D437" t="str">
            <v>OSCAR OCTAVIO ZAYAS COTA</v>
          </cell>
          <cell r="E437" t="str">
            <v>TransparenciaBM@Outlook.com</v>
          </cell>
          <cell r="F437" t="str">
            <v>Banco de México</v>
          </cell>
          <cell r="H437" t="str">
            <v>HACIANDA SAN ISIDRO</v>
          </cell>
          <cell r="I437" t="str">
            <v>Venadillo</v>
          </cell>
          <cell r="J437" t="str">
            <v>MAZATLAN</v>
          </cell>
          <cell r="K437" t="str">
            <v>Sinaloa</v>
          </cell>
          <cell r="L437">
            <v>82129</v>
          </cell>
          <cell r="M437" t="str">
            <v>México</v>
          </cell>
          <cell r="N437" t="str">
            <v xml:space="preserve">Correo electrónico: oscar.zayas@hotmail.com </v>
          </cell>
          <cell r="O437" t="str">
            <v>Correo electrónico</v>
          </cell>
          <cell r="P437">
            <v>42688</v>
          </cell>
          <cell r="Q437">
            <v>42718</v>
          </cell>
          <cell r="S437" t="str">
            <v>Información pública</v>
          </cell>
          <cell r="T437" t="str">
            <v>Sueldos y salarios</v>
          </cell>
          <cell r="V437" t="str">
            <v>Se anexa respuesta</v>
          </cell>
          <cell r="W437">
            <v>60</v>
          </cell>
          <cell r="X437" t="str">
            <v>NO</v>
          </cell>
          <cell r="Y437" t="str">
            <v>Muñoz Nando Rubén</v>
          </cell>
          <cell r="Z437" t="str">
            <v>Concluido</v>
          </cell>
          <cell r="AA437">
            <v>42688</v>
          </cell>
          <cell r="AB437">
            <v>42691</v>
          </cell>
        </row>
        <row r="438">
          <cell r="B438">
            <v>6110000036416</v>
          </cell>
          <cell r="C438" t="str">
            <v xml:space="preserve">¿cual es la cantidad de reservas internacionales que tiene mexico?
</v>
          </cell>
          <cell r="D438" t="str">
            <v>MANUEL PEREZ SANCHEZ</v>
          </cell>
          <cell r="E438" t="str">
            <v>TransparenciaBM@Outlook.com</v>
          </cell>
          <cell r="F438" t="str">
            <v>Banco de México</v>
          </cell>
          <cell r="H438" t="str">
            <v>CENTAURO DEL NORTE</v>
          </cell>
          <cell r="I438" t="str">
            <v>Pueblo Nuevo</v>
          </cell>
          <cell r="J438" t="str">
            <v>MAZATLAN</v>
          </cell>
          <cell r="K438" t="str">
            <v>Sinaloa</v>
          </cell>
          <cell r="L438">
            <v>82120</v>
          </cell>
          <cell r="M438" t="str">
            <v>México</v>
          </cell>
          <cell r="N438" t="str">
            <v xml:space="preserve">Correo electrónico: manuel_morza@hotmail.com </v>
          </cell>
          <cell r="O438" t="str">
            <v>Correo electrónico</v>
          </cell>
          <cell r="P438">
            <v>42688</v>
          </cell>
          <cell r="Q438">
            <v>42718</v>
          </cell>
          <cell r="S438" t="str">
            <v>Información pública</v>
          </cell>
          <cell r="T438" t="str">
            <v>Composición de las reservas</v>
          </cell>
          <cell r="V438" t="str">
            <v>Se anexa respuesta</v>
          </cell>
          <cell r="W438">
            <v>45</v>
          </cell>
          <cell r="X438" t="str">
            <v>NO</v>
          </cell>
          <cell r="Y438" t="str">
            <v>Muñoz Nando Rubén</v>
          </cell>
          <cell r="Z438" t="str">
            <v>Concluido</v>
          </cell>
          <cell r="AA438">
            <v>42688</v>
          </cell>
          <cell r="AB438">
            <v>42691</v>
          </cell>
        </row>
        <row r="439">
          <cell r="B439">
            <v>6110000036516</v>
          </cell>
          <cell r="C439" t="str">
            <v xml:space="preserve">cuales son los mecanismos que utilizan para no permitir la devaluacion de la moneda
</v>
          </cell>
          <cell r="D439" t="str">
            <v>VICTOR VARGAS LOPEZ</v>
          </cell>
          <cell r="E439" t="str">
            <v>TransparenciaBM@Outlook.com</v>
          </cell>
          <cell r="F439" t="str">
            <v>Banco de México</v>
          </cell>
          <cell r="H439" t="str">
            <v>AMERICA LIBRE</v>
          </cell>
          <cell r="I439" t="str">
            <v>Marcelo Loya</v>
          </cell>
          <cell r="J439" t="str">
            <v>ROSARIO</v>
          </cell>
          <cell r="K439" t="str">
            <v>Sinaloa</v>
          </cell>
          <cell r="L439">
            <v>82808</v>
          </cell>
          <cell r="M439" t="str">
            <v>México</v>
          </cell>
          <cell r="N439" t="str">
            <v xml:space="preserve">Correo electrónico: vititorvargas95@hotmail.com </v>
          </cell>
          <cell r="O439" t="str">
            <v>Correo electrónico</v>
          </cell>
          <cell r="P439">
            <v>42688</v>
          </cell>
          <cell r="Q439">
            <v>42718</v>
          </cell>
          <cell r="S439" t="str">
            <v>Información pública</v>
          </cell>
          <cell r="T439" t="str">
            <v>Política cambiaria</v>
          </cell>
          <cell r="V439" t="str">
            <v>Se anexa respuesta</v>
          </cell>
          <cell r="W439">
            <v>60</v>
          </cell>
          <cell r="X439" t="str">
            <v>NO</v>
          </cell>
          <cell r="Y439" t="str">
            <v>Muñoz Nando Rubén</v>
          </cell>
          <cell r="Z439" t="str">
            <v>Concluido</v>
          </cell>
          <cell r="AA439">
            <v>42688</v>
          </cell>
          <cell r="AB439">
            <v>42691</v>
          </cell>
        </row>
        <row r="440">
          <cell r="B440" t="str">
            <v>CTC-BM-17856</v>
          </cell>
          <cell r="C440" t="str">
            <v>Buen día.
Requiero información y requisitos para poder tener acceso a buro de crédito ya que nuestra empresa busca iniciar ventas a crédito</v>
          </cell>
          <cell r="D440" t="str">
            <v>KOSUGI ISAIAS BRUM HIGUERA</v>
          </cell>
          <cell r="E440" t="str">
            <v>kosugibrm@hotmail.com</v>
          </cell>
          <cell r="F440" t="str">
            <v>Banco de México</v>
          </cell>
          <cell r="M440" t="str">
            <v>México</v>
          </cell>
          <cell r="O440" t="str">
            <v>Entrega por el Sistema de Solicitudes de Acceso a la Información</v>
          </cell>
          <cell r="P440">
            <v>42688</v>
          </cell>
          <cell r="Q440">
            <v>42718</v>
          </cell>
          <cell r="S440" t="str">
            <v>Información pública</v>
          </cell>
          <cell r="T440" t="str">
            <v>Control de legalidad</v>
          </cell>
          <cell r="V440" t="str">
            <v>Se anexa respuesta</v>
          </cell>
          <cell r="W440">
            <v>60</v>
          </cell>
          <cell r="X440" t="str">
            <v>NO</v>
          </cell>
          <cell r="Y440" t="str">
            <v>Muñoz Nando Rubén</v>
          </cell>
          <cell r="Z440" t="str">
            <v>Concluido</v>
          </cell>
          <cell r="AA440">
            <v>42688</v>
          </cell>
          <cell r="AB440">
            <v>42691</v>
          </cell>
        </row>
        <row r="441">
          <cell r="B441" t="str">
            <v>CTC-BM-17859</v>
          </cell>
          <cell r="C441" t="str">
            <v>A quien corresponda.
La que suscribe Martha Elva Perez Guerrero cuentabiente de Citybanamex, realice  por medio de Bancanet un deposito a la cuenta de Rodolfo Antonio Carballo Perez. cuentabiente de BBVA Bancomer por la cantidad de $6000.00 el cual me marca como Aplicada, y a El no le aparece en sus estados de cuenta. Cabe hacer mencion que el dia 10 de Noviembre y por la necesidad urgente que tenia del dinero realice otro deposito pero este fue directamente en su Banco BBVA Bancomer
Datos de la cuenta donde se retiraron los fondos
Citybanamex
Num. de sucursal promotora  7000
Num. de contrato      7796119590
Num. cta. de cheques  2857896
Num. de Cliente       28146549
 Datos de la cuenta donde se debio abonar el importe
Banco BBVA Bancomer
Nombre del destinatario  Rodolfo Antonio Carballo Perez
Tel. casa 017828270720
Tel.Cel.    7821453024   
Num.de Cuenta/contrato    00012888026222094703
Referencia Numerica       0016110300005257
Solicito a ustedes investigar a la mayor brevedad e informarme donde quedo ese dinero, ya que no aparece ni en mis estados de cuenta ni en los de mi hijo Rodolfo Antonio Carballo Perez.
De Antemano Agradezco sus Atenciones 
Martha Elva Perez Guerrero</v>
          </cell>
          <cell r="D441" t="str">
            <v>Martha Elva Perez Guerrero</v>
          </cell>
          <cell r="E441" t="str">
            <v>mardukamafra@gmail.com</v>
          </cell>
          <cell r="F441" t="str">
            <v>Banco de México</v>
          </cell>
          <cell r="M441" t="str">
            <v>México</v>
          </cell>
          <cell r="O441" t="str">
            <v>Entrega por el Sistema de Solicitudes de Acceso a la Información</v>
          </cell>
          <cell r="P441">
            <v>42688</v>
          </cell>
          <cell r="Q441">
            <v>42718</v>
          </cell>
          <cell r="S441" t="str">
            <v>Información pública</v>
          </cell>
          <cell r="T441" t="str">
            <v>Sistemas electrónicos de pago</v>
          </cell>
          <cell r="V441" t="str">
            <v>La respuesta a su solicitud CTC-BM-17859 se encuentra en el archivo adjunto.</v>
          </cell>
          <cell r="W441">
            <v>15</v>
          </cell>
          <cell r="X441" t="str">
            <v>NO</v>
          </cell>
          <cell r="Y441" t="str">
            <v>Ríos Peraza Gladys Adriana</v>
          </cell>
          <cell r="Z441" t="str">
            <v>Concluido</v>
          </cell>
          <cell r="AA441">
            <v>42688</v>
          </cell>
          <cell r="AB441">
            <v>42690</v>
          </cell>
        </row>
        <row r="442">
          <cell r="B442">
            <v>6110000036616</v>
          </cell>
          <cell r="C442" t="str">
            <v xml:space="preserve">A que se debe la devaluación  de la moneda?
</v>
          </cell>
          <cell r="D442" t="str">
            <v>DANYELA TERAN GONZALES</v>
          </cell>
          <cell r="E442" t="str">
            <v>TransparenciaBM@Outlook.com</v>
          </cell>
          <cell r="F442" t="str">
            <v>Banco de México</v>
          </cell>
          <cell r="H442" t="str">
            <v>PLAYA</v>
          </cell>
          <cell r="I442" t="str">
            <v>La Palma</v>
          </cell>
          <cell r="J442" t="str">
            <v>MORELOS</v>
          </cell>
          <cell r="K442" t="str">
            <v>México</v>
          </cell>
          <cell r="L442">
            <v>50580</v>
          </cell>
          <cell r="M442" t="str">
            <v>México</v>
          </cell>
          <cell r="N442" t="str">
            <v xml:space="preserve">Correo electrónico: terangonzalezd@gmail.com </v>
          </cell>
          <cell r="O442" t="str">
            <v>Correo electrónico</v>
          </cell>
          <cell r="P442">
            <v>42688</v>
          </cell>
          <cell r="Q442">
            <v>42718</v>
          </cell>
          <cell r="S442" t="str">
            <v>Información pública</v>
          </cell>
          <cell r="T442" t="str">
            <v>Política cambiaria</v>
          </cell>
          <cell r="V442" t="str">
            <v>Se anexa respuesta</v>
          </cell>
          <cell r="W442">
            <v>60</v>
          </cell>
          <cell r="X442" t="str">
            <v>NO</v>
          </cell>
          <cell r="Y442" t="str">
            <v>Muñoz Nando Rubén</v>
          </cell>
          <cell r="Z442" t="str">
            <v>Concluido</v>
          </cell>
          <cell r="AA442">
            <v>42688</v>
          </cell>
          <cell r="AB442">
            <v>42691</v>
          </cell>
        </row>
        <row r="443">
          <cell r="B443" t="str">
            <v>CTC-BM-17861</v>
          </cell>
          <cell r="C443" t="str">
            <v>Buenos días. 
Me contacto por este medio para solicitar la siguiente información: 
Tasa de crecimiento del poder adquisitivo en Querétaro durante los últimos 20 años. 
Sin más por el momento me suscribo a sus atentas y distinguidas consideraciones.</v>
          </cell>
          <cell r="D443" t="str">
            <v>Rogelio Campos Martinez</v>
          </cell>
          <cell r="E443" t="str">
            <v>rogelio.campos@municipiodequeretaro.gob.mx</v>
          </cell>
          <cell r="F443" t="str">
            <v>Banco de México</v>
          </cell>
          <cell r="O443" t="str">
            <v>Entrega por el Sistema de Solicitudes de Acceso a la Información</v>
          </cell>
          <cell r="P443">
            <v>42689</v>
          </cell>
          <cell r="Q443">
            <v>42719</v>
          </cell>
          <cell r="S443" t="str">
            <v>Información pública</v>
          </cell>
          <cell r="T443" t="str">
            <v>Indices de precios</v>
          </cell>
          <cell r="V443" t="str">
            <v>Se adjunta respuesta a su solicitud.</v>
          </cell>
          <cell r="W443">
            <v>20</v>
          </cell>
          <cell r="X443" t="str">
            <v>NO</v>
          </cell>
          <cell r="Y443" t="str">
            <v>Ríos Peraza Gladys Adriana</v>
          </cell>
          <cell r="Z443" t="str">
            <v>Concluido</v>
          </cell>
          <cell r="AA443">
            <v>42689</v>
          </cell>
          <cell r="AB443">
            <v>42692</v>
          </cell>
        </row>
        <row r="444">
          <cell r="B444">
            <v>6110000036716</v>
          </cell>
          <cell r="C444" t="str">
            <v xml:space="preserve">Solicito me sea proporcionada la cantidad que perciben el Gobernador y los Subgobernadores del Banco de México como sueldo por sus respectivos cargos.
</v>
          </cell>
          <cell r="D444" t="str">
            <v>MARCIA CHI BARRALES</v>
          </cell>
          <cell r="E444" t="str">
            <v>TransparenciaBM@Outlook.com</v>
          </cell>
          <cell r="F444" t="str">
            <v>Banco de México</v>
          </cell>
          <cell r="H444" t="str">
            <v>RAFAEL DELGADO</v>
          </cell>
          <cell r="I444" t="str">
            <v>Obrera</v>
          </cell>
          <cell r="J444" t="str">
            <v>CUAUHTEMOC</v>
          </cell>
          <cell r="K444" t="str">
            <v>Distrito Federal</v>
          </cell>
          <cell r="L444">
            <v>6800</v>
          </cell>
          <cell r="M444" t="str">
            <v>México</v>
          </cell>
          <cell r="N444" t="str">
            <v xml:space="preserve">Correo electrónico: marciachibarrales@gmail.com </v>
          </cell>
          <cell r="O444" t="str">
            <v>Correo electrónico</v>
          </cell>
          <cell r="P444">
            <v>42689</v>
          </cell>
          <cell r="Q444">
            <v>42719</v>
          </cell>
          <cell r="S444" t="str">
            <v>Información pública</v>
          </cell>
          <cell r="T444" t="str">
            <v>Sueldos y salarios</v>
          </cell>
          <cell r="V444" t="str">
            <v>La respuesta a su solicitud se encuentra en el archivo adjunto.</v>
          </cell>
          <cell r="W444">
            <v>30</v>
          </cell>
          <cell r="X444" t="str">
            <v>NO</v>
          </cell>
          <cell r="Y444" t="str">
            <v>Ríos Peraza Gladys Adriana</v>
          </cell>
          <cell r="Z444" t="str">
            <v>Concluido</v>
          </cell>
          <cell r="AA444">
            <v>42689</v>
          </cell>
          <cell r="AB444">
            <v>42697</v>
          </cell>
        </row>
        <row r="445">
          <cell r="B445">
            <v>6110000036816</v>
          </cell>
          <cell r="C445" t="str">
            <v xml:space="preserve">1. ¿Con cuántos programas, planes de acción o proyectos cuenta la institución para la inclusión laboral de la población en general de México/la Ciudad de México? En caso de contar con estos programas, ¿cuáles son éstos?  2. ¿Con cuántos programas, planes de acción o proyectos cuenta la institución para la inclusión laboral de las mujeres de México/la Ciudad de México? En caso de contar con estos programas ¿cuáles son éstos? 3. ¿Con cuántos programas, planes de acción o proyectos cuenta la institución para la inclusión laboral de las mujeres jóvenes de México/la Ciudad de México? En caso de contar con estos programas, ¿cuáles son éstos? 
</v>
          </cell>
          <cell r="D445" t="str">
            <v>ERANDI VILLAVICENCIO RODRÍGUEZ</v>
          </cell>
          <cell r="E445" t="str">
            <v>TransparenciaBM@Ouotlook.com</v>
          </cell>
          <cell r="F445" t="str">
            <v>Banco de México</v>
          </cell>
          <cell r="H445" t="str">
            <v>TEPETLAPA</v>
          </cell>
          <cell r="I445" t="str">
            <v>Adolfo Ruiz Cortínes</v>
          </cell>
          <cell r="J445" t="str">
            <v>COYOACAN</v>
          </cell>
          <cell r="K445" t="str">
            <v>Distrito Federal</v>
          </cell>
          <cell r="L445">
            <v>4630</v>
          </cell>
          <cell r="M445" t="str">
            <v>México</v>
          </cell>
          <cell r="N445" t="str">
            <v xml:space="preserve">
----------------------------------
1. ¿Con cuántos programas, planes de acción o proyectos cuenta la institución para la inclusión laboral de la población en general de México/la Ciudad de México? En caso de contar con estos programas, ¿cuáles son éstos?  2. ¿Con cuántos programas, planes de acción o proyectos cuenta la institución para la inclusión laboral de las mujeres de México/la Ciudad de México? En caso de contar con estos programas ¿cuáles son éstos? 3. ¿Con cuántos programas, planes de acción o proyectos cuenta la institución para la inclusión laboral de las mujeres jóvenes de México/la Ciudad de México? En caso de contar con estos programas, ¿cuáles son éstos? 
</v>
          </cell>
          <cell r="O445" t="str">
            <v>Correo electrónico</v>
          </cell>
          <cell r="P445">
            <v>42689</v>
          </cell>
          <cell r="Q445">
            <v>42719</v>
          </cell>
          <cell r="S445" t="str">
            <v>Información pública</v>
          </cell>
          <cell r="T445" t="str">
            <v>Relaciones laborales y sindicales</v>
          </cell>
          <cell r="V445" t="str">
            <v>Se adjunta respuesta a su solicitud.</v>
          </cell>
          <cell r="W445">
            <v>35</v>
          </cell>
          <cell r="X445" t="str">
            <v>NO</v>
          </cell>
          <cell r="Y445" t="str">
            <v>Ríos Peraza Gladys Adriana</v>
          </cell>
          <cell r="Z445" t="str">
            <v>Concluido</v>
          </cell>
          <cell r="AA445">
            <v>42689</v>
          </cell>
          <cell r="AB445">
            <v>42696</v>
          </cell>
        </row>
        <row r="446">
          <cell r="B446">
            <v>6110000036916</v>
          </cell>
          <cell r="C446" t="str">
            <v xml:space="preserve">En base en nuestro articulo 8 constitucional donde nos menciona que los funcionarios y empleados públicos respetaran el derecho de petición de todos los ciudadanos de la República Mexicana, por lo que me es grato solicitar en numero de twinkis que nuestro gobernador del Banco De México ingiere semanalmente, así como el presupuesto que esto implica.
</v>
          </cell>
          <cell r="D446" t="str">
            <v>JONATHAN SANCHEZ</v>
          </cell>
          <cell r="E446" t="str">
            <v>TransparenciaBM@Outlook.com</v>
          </cell>
          <cell r="F446" t="str">
            <v>Banco de México</v>
          </cell>
          <cell r="H446" t="str">
            <v>CHAUCINGO</v>
          </cell>
          <cell r="I446" t="str">
            <v>Pedregal de Santo Domingo</v>
          </cell>
          <cell r="J446" t="str">
            <v>COYOACAN</v>
          </cell>
          <cell r="K446" t="str">
            <v>Distrito Federal</v>
          </cell>
          <cell r="L446">
            <v>4369</v>
          </cell>
          <cell r="M446" t="str">
            <v>México</v>
          </cell>
          <cell r="N446" t="str">
            <v xml:space="preserve">Correo electrónico: azulyoro85.js@gmail.com 
------------------------
banco de mexico
</v>
          </cell>
          <cell r="O446" t="str">
            <v>Correo electrónico</v>
          </cell>
          <cell r="P446">
            <v>42689</v>
          </cell>
          <cell r="Q446">
            <v>42719</v>
          </cell>
          <cell r="S446" t="str">
            <v>Información pública</v>
          </cell>
          <cell r="T446" t="str">
            <v>Comedor</v>
          </cell>
          <cell r="V446" t="str">
            <v>La respuesta a su solicitud se encuentra en el archivo adjunto.</v>
          </cell>
          <cell r="W446">
            <v>40</v>
          </cell>
          <cell r="X446" t="str">
            <v>NO</v>
          </cell>
          <cell r="Y446" t="str">
            <v>Ríos Peraza Gladys Adriana</v>
          </cell>
          <cell r="Z446" t="str">
            <v>Concluido</v>
          </cell>
          <cell r="AA446">
            <v>42689</v>
          </cell>
          <cell r="AB446">
            <v>42698</v>
          </cell>
        </row>
        <row r="447">
          <cell r="B447" t="str">
            <v>CTC-BM-17862</v>
          </cell>
          <cell r="C447" t="str">
            <v>- Me gustaría disponer de las cifras de captación de moneda metálica de la anterior unidad monetaria, desglosadas por mes y año de captación, denominación y tipos, desde el 1 de enero de 1993 hasta la actualidad.
- En el documento Acuñación de monedas de</v>
          </cell>
          <cell r="D447" t="str">
            <v>Anónimo</v>
          </cell>
          <cell r="E447" t="str">
            <v>ruben_787878@hotmail.com</v>
          </cell>
          <cell r="F447" t="str">
            <v>Banco de México</v>
          </cell>
          <cell r="O447" t="str">
            <v>Entrega por el Sistema de Solicitudes de Acceso a la Información</v>
          </cell>
          <cell r="P447">
            <v>42689</v>
          </cell>
          <cell r="Q447">
            <v>42719</v>
          </cell>
          <cell r="S447" t="str">
            <v>Información pública</v>
          </cell>
          <cell r="T447" t="str">
            <v>Planeación</v>
          </cell>
          <cell r="V447" t="str">
            <v>La repsuesta a su solicitud CTC-BM-17862 se encuentra en el archivo adjunto.</v>
          </cell>
          <cell r="W447">
            <v>25</v>
          </cell>
          <cell r="X447" t="str">
            <v>NO</v>
          </cell>
          <cell r="Y447" t="str">
            <v>Ríos Peraza Gladys Adriana</v>
          </cell>
          <cell r="Z447" t="str">
            <v>Concluido</v>
          </cell>
          <cell r="AA447">
            <v>42689</v>
          </cell>
          <cell r="AB447">
            <v>42699</v>
          </cell>
        </row>
        <row r="448">
          <cell r="B448" t="str">
            <v>CTC-BM-17863</v>
          </cell>
          <cell r="C448" t="str">
            <v>necesito el estatus de un spei</v>
          </cell>
          <cell r="D448" t="str">
            <v>jeni del rosario mena paez</v>
          </cell>
          <cell r="E448" t="str">
            <v>jrmp2909@hotmail.com</v>
          </cell>
          <cell r="F448" t="str">
            <v>Banco de México</v>
          </cell>
          <cell r="O448" t="str">
            <v>Entrega por el Sistema de Solicitudes de Acceso a la Información</v>
          </cell>
          <cell r="P448">
            <v>42689</v>
          </cell>
          <cell r="Q448">
            <v>42719</v>
          </cell>
          <cell r="S448" t="str">
            <v>Información pública</v>
          </cell>
          <cell r="T448" t="str">
            <v>Sistemas electrónicos de pago</v>
          </cell>
          <cell r="V448" t="str">
            <v>La respuesta a su solicitud CTC-BM-17863 se encuentra en el archivo adjunto.</v>
          </cell>
          <cell r="W448">
            <v>10</v>
          </cell>
          <cell r="X448" t="str">
            <v>NO</v>
          </cell>
          <cell r="Y448" t="str">
            <v>Ríos Peraza Gladys Adriana</v>
          </cell>
          <cell r="Z448" t="str">
            <v>Concluido</v>
          </cell>
          <cell r="AA448">
            <v>42689</v>
          </cell>
          <cell r="AB448">
            <v>42690</v>
          </cell>
        </row>
        <row r="449">
          <cell r="B449" t="str">
            <v>CTC-BM-17864</v>
          </cell>
          <cell r="C449" t="str">
            <v>Una pregunta:
Una institución financiera puede abrir una cuenta a su nombre para pagar la nómina de sus empleados y que dicha cuenta sea de esa misma institución?</v>
          </cell>
          <cell r="D449" t="str">
            <v>José Arturo Flores Graue</v>
          </cell>
          <cell r="E449" t="str">
            <v>arturo.fg.18@gmail.com</v>
          </cell>
          <cell r="F449" t="str">
            <v>Banco de México</v>
          </cell>
          <cell r="M449" t="str">
            <v>México</v>
          </cell>
          <cell r="O449" t="str">
            <v>Entrega por el Sistema de Solicitudes de Acceso a la Información</v>
          </cell>
          <cell r="P449">
            <v>42689</v>
          </cell>
          <cell r="Q449">
            <v>42719</v>
          </cell>
          <cell r="S449" t="str">
            <v>Información pública</v>
          </cell>
          <cell r="T449" t="str">
            <v>Control de legalidad</v>
          </cell>
          <cell r="V449" t="str">
            <v>La respuesta a su solicitud CTC-BM-17864 se encuentra en el archivo adjunto.</v>
          </cell>
          <cell r="W449">
            <v>15</v>
          </cell>
          <cell r="X449" t="str">
            <v>NO</v>
          </cell>
          <cell r="Y449" t="str">
            <v>Ríos Peraza Gladys Adriana</v>
          </cell>
          <cell r="Z449" t="str">
            <v>Concluido</v>
          </cell>
          <cell r="AA449">
            <v>42689</v>
          </cell>
          <cell r="AB449">
            <v>42690</v>
          </cell>
        </row>
        <row r="450">
          <cell r="B450" t="str">
            <v>CTC-BM-17867</v>
          </cell>
          <cell r="C450" t="str">
            <v>Hola, 
A inicios de Nov, realizaron desde Mumbai, India, un depósito de 965 dólares USD, hacia mi cuenta Perfil Ejecutivo en Banamex, esta es la información que la persona encargada de hacer los pagos, ingresó desde Mumbai a ICICI Bank:
Me podrían ayudar a saber si existe algún problema con la información proporcionada o algo extra ya que es en dólares por favor, ya que el depósito aun no llega, y por parte de la India, no han podido averiguar cuál es el problema.
1) Instance Type and Transmission
 Notification (History) of Original sent to SWIFT (ACK)
 Priority/Delivery : Normal
 Message Input Reference : 2127 161104ICICINBBACTS2298642234
2) Message Header
 Swift Input : FIN 103 Single Customer Credt Transfer
 Sender : ICICINBBCTS
 ICICI BANK LIMITED
 (GLOBAL TRADE SERVICES UNIT-MUMBAI)
 MUMBAI IN
 Receiver : ICICHKHHCLR
 ICICI BANK LTD
 (CLEARING SERVICES DEPT)
 HONG KONG HK
 MUR : 1 
3) Message Text
 20: Senders Reference
 0564SMT00020417
 23B: Bank Operation Code
 CRED
 32A: Val Dte/Curr/Interbnk Settld Amt
 Date : 04 November 2016
 Currency : USD (US DOLLAR)
 Amount : #965,00#
 33B: Currency/Instructed Amount
 Currency : USD (US DOLLAR)
 Amount : #965,00#
 50K: Ordering Customer-Name - Address
 /056406000001
 MARQUIS TECHNOLOGIES PVT LTD.
 UNIT -804/805 ,8TH FLR, RUPA SOLITA
 IREPLOT-2, MBP, SECTOR-1 ,MAHAPE
 NAVM,IN,400710 NAVI MUMBAI 400710 I
 57A: Account With Institution - FI BIC
 BNMXMXMMXXX
 BANCO NACIONAL DE MEXICO S.A.
 (HEAD OFFICE AND FOR ALL REMAINING UNLISTED BRANCHES)
 MEXICO MX
 59: Beneficiary Customer-Name - Addr
 /9029084
 ALEJANDRO DIZAHAB MENESES
 JIMENEZ
 MIGUEL E SCHULTZ 15 INT 45 COL SAN
 RAFAEL DELEGACION MEXICO
 70: Remittance Information
 TWDS PROFESSIONAL SERVICES
 71A: Details of Charges
 OUR
4)  Message Trailer
 {CHK:928EEC599B9D}
 PKI Signature: MAC-Equivalent
Agradez</v>
          </cell>
          <cell r="D450" t="str">
            <v>Alejandro Dizahab Meneses Jimenez</v>
          </cell>
          <cell r="E450" t="str">
            <v>dizam13@gmail.com</v>
          </cell>
          <cell r="F450" t="str">
            <v>Banco de México</v>
          </cell>
          <cell r="M450" t="str">
            <v>México</v>
          </cell>
          <cell r="O450" t="str">
            <v>Entrega por el Sistema de Solicitudes de Acceso a la Información</v>
          </cell>
          <cell r="P450">
            <v>42689</v>
          </cell>
          <cell r="Q450">
            <v>42719</v>
          </cell>
          <cell r="S450" t="str">
            <v>Información pública</v>
          </cell>
          <cell r="T450" t="str">
            <v>Sistemas electrónicos de pago</v>
          </cell>
          <cell r="V450" t="str">
            <v>La respuesta a su solicitud CTC-BM-17867, se encuentra en el archivo adjunto.</v>
          </cell>
          <cell r="W450">
            <v>15</v>
          </cell>
          <cell r="X450" t="str">
            <v>NO</v>
          </cell>
          <cell r="Y450" t="str">
            <v>Ríos Peraza Gladys Adriana</v>
          </cell>
          <cell r="Z450" t="str">
            <v>Concluido</v>
          </cell>
          <cell r="AA450">
            <v>42689</v>
          </cell>
          <cell r="AB450">
            <v>42690</v>
          </cell>
        </row>
        <row r="451">
          <cell r="B451">
            <v>6110000037016</v>
          </cell>
          <cell r="C451" t="str">
            <v xml:space="preserve">¿Cual es el número de billetes que se emiten anualmente?
</v>
          </cell>
          <cell r="D451" t="str">
            <v>ALICIA MONDRAGON QUEZADA</v>
          </cell>
          <cell r="E451" t="str">
            <v>TransparenciaBM@Outlook.com</v>
          </cell>
          <cell r="F451" t="str">
            <v>Banco de México</v>
          </cell>
          <cell r="H451" t="str">
            <v>CIRCUNVALACION PLAYAS</v>
          </cell>
          <cell r="I451" t="str">
            <v>El Toreo</v>
          </cell>
          <cell r="J451" t="str">
            <v>MAZATLAN</v>
          </cell>
          <cell r="K451" t="str">
            <v>Sinaloa</v>
          </cell>
          <cell r="L451">
            <v>82120</v>
          </cell>
          <cell r="M451" t="str">
            <v>México</v>
          </cell>
          <cell r="N451" t="str">
            <v xml:space="preserve">Correo electrónico: aliciammq98@gmail.com </v>
          </cell>
          <cell r="O451" t="str">
            <v>Correo electrónico</v>
          </cell>
          <cell r="P451">
            <v>42689</v>
          </cell>
          <cell r="Q451">
            <v>42719</v>
          </cell>
          <cell r="S451" t="str">
            <v>Información pública</v>
          </cell>
          <cell r="T451" t="str">
            <v>Planeación</v>
          </cell>
          <cell r="V451" t="str">
            <v>Se anexa respuesta</v>
          </cell>
          <cell r="W451">
            <v>60</v>
          </cell>
          <cell r="X451" t="str">
            <v>NO</v>
          </cell>
          <cell r="Y451" t="str">
            <v>Muñoz Nando Rubén</v>
          </cell>
          <cell r="Z451" t="str">
            <v>Concluido</v>
          </cell>
          <cell r="AA451">
            <v>42689</v>
          </cell>
          <cell r="AB451">
            <v>42691</v>
          </cell>
        </row>
        <row r="452">
          <cell r="B452">
            <v>6110000037116</v>
          </cell>
          <cell r="C452" t="str">
            <v xml:space="preserve">¿ Actualmente cuántos billetes desde los de $20.00 hasta los de $1000.00 se emiten al año ? ¿Cuál es el nombre del metal con el que se fabrican cada una de las monedas que tiene actualmente el Banco de México?
</v>
          </cell>
          <cell r="D452" t="str">
            <v>GRISELDA BLANCO</v>
          </cell>
          <cell r="E452" t="str">
            <v>TransaprenciaBM@Outlook.com</v>
          </cell>
          <cell r="F452" t="str">
            <v>Banco de México</v>
          </cell>
          <cell r="H452" t="str">
            <v>PRIMERA GALEANA</v>
          </cell>
          <cell r="I452" t="str">
            <v>Montuosa</v>
          </cell>
          <cell r="J452" t="str">
            <v>MAZATLAN</v>
          </cell>
          <cell r="K452" t="str">
            <v>Sinaloa</v>
          </cell>
          <cell r="L452">
            <v>82030</v>
          </cell>
          <cell r="M452" t="str">
            <v>México</v>
          </cell>
          <cell r="N452" t="str">
            <v xml:space="preserve">Correo electrónico: mila_andrea1@hotmail.com </v>
          </cell>
          <cell r="O452" t="str">
            <v>Correo electrónico</v>
          </cell>
          <cell r="P452">
            <v>42689</v>
          </cell>
          <cell r="Q452">
            <v>42719</v>
          </cell>
          <cell r="S452" t="str">
            <v>Información pública</v>
          </cell>
          <cell r="T452" t="str">
            <v>Monedas metálicas</v>
          </cell>
          <cell r="V452" t="str">
            <v>Se anexa respuesta</v>
          </cell>
          <cell r="W452">
            <v>60</v>
          </cell>
          <cell r="X452" t="str">
            <v>NO</v>
          </cell>
          <cell r="Y452" t="str">
            <v>Muñoz Nando Rubén</v>
          </cell>
          <cell r="Z452" t="str">
            <v>Concluido</v>
          </cell>
          <cell r="AA452">
            <v>42689</v>
          </cell>
          <cell r="AB452">
            <v>42691</v>
          </cell>
        </row>
        <row r="453">
          <cell r="B453">
            <v>6110000037216</v>
          </cell>
          <cell r="C453" t="str">
            <v>Quisiera solicitar las direcciones electrónicas de los correos electrónicos institucionales de TODOS los empleados vigentes y activos hasta esta fecha de solicitud de la dependencia con sede en Yucatán, incluyendo todas sus áreas y direcciones, mandos, jefaturas, administrativos, operativos, de base de confianza, sindical, honorarios y temporales, ya que no son personales porque usan el dominio institucional, lo que significa que son usando tecnologías propiedad del gobierno pagadas con recursos públicos. 
Los requerido favor de ser presentado como en solicitud anterior en un archivo exel preferentemente, o word archivo original (Word o exel) SIN ESCANEO O SIN PDF; en la parte conducente a los correos electrónicos para poder editar. Y ENTREGADO como es solicitado por medio del infomex sin costo.
Favor de no remitir a los accesos públicos en la dirección electrónica de http://portaltransparencia.gob.mx/ porque no es solicitado, ahí están de forma individualizada, desconozco los nombres de todos los empleados y además no están todos. Y yo requiero la lista total de todos los empleados.</v>
          </cell>
          <cell r="D453" t="str">
            <v>EDILBERTO CASTRO MARTINEZ</v>
          </cell>
          <cell r="E453" t="str">
            <v>TransparenciaBM@Outlook.com</v>
          </cell>
          <cell r="F453" t="str">
            <v>Banco de México</v>
          </cell>
          <cell r="H453" t="str">
            <v>21C</v>
          </cell>
          <cell r="I453" t="str">
            <v>Los Pinos</v>
          </cell>
          <cell r="J453" t="str">
            <v>MERIDA</v>
          </cell>
          <cell r="K453" t="str">
            <v>Yucatán</v>
          </cell>
          <cell r="L453">
            <v>97138</v>
          </cell>
          <cell r="M453" t="str">
            <v>México</v>
          </cell>
          <cell r="N453" t="str">
            <v xml:space="preserve">Correo electrónico: edicame70@gmail.com </v>
          </cell>
          <cell r="O453" t="str">
            <v>Correo electrónico</v>
          </cell>
          <cell r="P453">
            <v>42689</v>
          </cell>
          <cell r="Q453">
            <v>42719</v>
          </cell>
          <cell r="S453" t="str">
            <v>Información pública</v>
          </cell>
          <cell r="T453" t="str">
            <v>Relaciones laborales y sindicales</v>
          </cell>
          <cell r="V453" t="str">
            <v>Se anexa respuesta</v>
          </cell>
          <cell r="W453">
            <v>60</v>
          </cell>
          <cell r="X453" t="str">
            <v>NO</v>
          </cell>
          <cell r="Y453" t="str">
            <v>Muñoz Nando Rubén</v>
          </cell>
          <cell r="Z453" t="str">
            <v>Concluido</v>
          </cell>
          <cell r="AA453">
            <v>42689</v>
          </cell>
          <cell r="AB453">
            <v>42691</v>
          </cell>
        </row>
        <row r="454">
          <cell r="B454">
            <v>6110000037316</v>
          </cell>
          <cell r="C454" t="str">
            <v>Quisiera solicitar las direcciones electrónicas de los correos electrónicos institucionales de TODOS los empleados vigentes y activos hasta esta fecha de solicitud de la dependencia con sede en Yucatán, incluyendo todas sus áreas y direcciones, mandos, jefaturas, administrativos, operativos, de base de confianza, sindical, honorarios y temporales, ya que no son personales porque usan el dominio institucional, lo que significa que son usando tecnologías propiedad del gobierno pagadas con recursos públicos. 
Los requerido favor de ser presentado como en solicitud anterior en un archivo exel preferentemente, o word archivo original (Word o exel) SIN ESCANEO O SIN PDF; en la parte conducente a los correos electrónicos para poder editar. Y ENTREGADO como es solicitado por medio del infomex sin costo.
Favor de no remitir a los accesos públicos en la dirección electrónica de http://portaltransparencia.gob.mx/ porque no es solicitado, ahí están de forma individualizada, desconozco los nombres de todos los empleados y además no están todos. Y yo requiero la lista total de todos los empleados.</v>
          </cell>
          <cell r="D454" t="str">
            <v>EDILBERTO CASTRO MARTINEZ</v>
          </cell>
          <cell r="E454" t="str">
            <v>TransparenciaBM@Otlook.com</v>
          </cell>
          <cell r="F454" t="str">
            <v>Banco de México</v>
          </cell>
          <cell r="H454" t="str">
            <v>21C</v>
          </cell>
          <cell r="I454" t="str">
            <v>Los Pinos</v>
          </cell>
          <cell r="J454" t="str">
            <v>MERIDA</v>
          </cell>
          <cell r="K454" t="str">
            <v>Yucatán</v>
          </cell>
          <cell r="L454">
            <v>97138</v>
          </cell>
          <cell r="M454" t="str">
            <v>México</v>
          </cell>
          <cell r="N454" t="str">
            <v xml:space="preserve">Correo electrónico: edicame70@gmail.com </v>
          </cell>
          <cell r="O454" t="str">
            <v>Correo electrónico</v>
          </cell>
          <cell r="P454">
            <v>42689</v>
          </cell>
          <cell r="Q454">
            <v>42719</v>
          </cell>
          <cell r="S454" t="str">
            <v>Información pública</v>
          </cell>
          <cell r="T454" t="str">
            <v>Relaciones laborales y sindicales</v>
          </cell>
          <cell r="V454" t="str">
            <v>Se anexa respuesta</v>
          </cell>
          <cell r="W454">
            <v>45</v>
          </cell>
          <cell r="X454" t="str">
            <v>NO</v>
          </cell>
          <cell r="Y454" t="str">
            <v>Muñoz Nando Rubén</v>
          </cell>
          <cell r="Z454" t="str">
            <v>Concluido</v>
          </cell>
          <cell r="AA454">
            <v>42689</v>
          </cell>
          <cell r="AB454">
            <v>42691</v>
          </cell>
        </row>
        <row r="455">
          <cell r="B455">
            <v>6110000037416</v>
          </cell>
          <cell r="C455" t="str">
            <v>Quisiera solicitar las direcciones electrónicas de los correos electrónicos institucionales de TODOS los empleados vigentes y activos hasta esta fecha de solicitud de la dependencia con sede en Yucatán, incluyendo todas sus áreas y direcciones, mandos, jefaturas, administrativos, operativos, de base de confianza, sindical, honorarios y temporales, ya que no son personales porque usan el dominio institucional, lo que significa que son usando tecnologías propiedad del gobierno pagadas con recursos públicos. 
Los requerido favor de ser presentado como en solicitud anterior en un archivo exel preferentemente, o word archivo original (Word o exel) SIN ESCANEO O SIN PDF; en la parte conducente a los correos electrónicos para poder editar. Y ENTREGADO como es solicitado por medio del infomex sin costo.
Favor de no remitir a los accesos públicos en la dirección electrónica de http://portaltransparencia.gob.mx/ porque no es solicitado, ahí están de forma individualizada, desconozco los nombres de todos los empleados y además no están todos. Y yo requiero la lista total de todos los empleados.</v>
          </cell>
          <cell r="D455" t="str">
            <v>EDILBERTO CASTRO MARTINEZ</v>
          </cell>
          <cell r="E455" t="str">
            <v>TransparenciaBM@Otlook.com</v>
          </cell>
          <cell r="F455" t="str">
            <v>Banco de México</v>
          </cell>
          <cell r="H455" t="str">
            <v>21C</v>
          </cell>
          <cell r="I455" t="str">
            <v>Los Pinos</v>
          </cell>
          <cell r="J455" t="str">
            <v>MERIDA</v>
          </cell>
          <cell r="K455" t="str">
            <v>Yucatán</v>
          </cell>
          <cell r="L455">
            <v>97138</v>
          </cell>
          <cell r="M455" t="str">
            <v>México</v>
          </cell>
          <cell r="N455" t="str">
            <v xml:space="preserve">Correo electrónico: edicame70@gmail.com </v>
          </cell>
          <cell r="O455" t="str">
            <v>Correo electrónico</v>
          </cell>
          <cell r="P455">
            <v>42689</v>
          </cell>
          <cell r="Q455">
            <v>42719</v>
          </cell>
          <cell r="S455" t="str">
            <v>Información pública</v>
          </cell>
          <cell r="T455" t="str">
            <v>Relaciones laborales y sindicales</v>
          </cell>
          <cell r="V455" t="str">
            <v>Se anexa respuesta</v>
          </cell>
          <cell r="W455">
            <v>60</v>
          </cell>
          <cell r="X455" t="str">
            <v>NO</v>
          </cell>
          <cell r="Y455" t="str">
            <v>Muñoz Nando Rubén</v>
          </cell>
          <cell r="Z455" t="str">
            <v>Concluido</v>
          </cell>
          <cell r="AA455">
            <v>42689</v>
          </cell>
          <cell r="AB455">
            <v>42691</v>
          </cell>
        </row>
        <row r="456">
          <cell r="B456">
            <v>6110000037516</v>
          </cell>
          <cell r="C456" t="str">
            <v xml:space="preserve">¿Cuáles son las principales funciones del Banco de México?
</v>
          </cell>
          <cell r="D456" t="str">
            <v>MELISSA LIZARRAGA ASTORGA</v>
          </cell>
          <cell r="E456" t="str">
            <v>transparenciaBm@Outlook.com</v>
          </cell>
          <cell r="F456" t="str">
            <v>Banco de México</v>
          </cell>
          <cell r="H456" t="str">
            <v>PABLO MACIAS VALENZUELA</v>
          </cell>
          <cell r="I456" t="str">
            <v>Jabalíes</v>
          </cell>
          <cell r="J456" t="str">
            <v>MAZATLAN</v>
          </cell>
          <cell r="K456" t="str">
            <v>Sinaloa</v>
          </cell>
          <cell r="L456">
            <v>82165</v>
          </cell>
          <cell r="M456" t="str">
            <v>México</v>
          </cell>
          <cell r="N456" t="str">
            <v xml:space="preserve">Correo electrónico: melissa_lga@hotmail.com </v>
          </cell>
          <cell r="O456" t="str">
            <v>Correo electrónico</v>
          </cell>
          <cell r="P456">
            <v>42689</v>
          </cell>
          <cell r="Q456">
            <v>42719</v>
          </cell>
          <cell r="S456" t="str">
            <v>Información pública</v>
          </cell>
          <cell r="T456" t="str">
            <v>Control de legalidad</v>
          </cell>
          <cell r="V456" t="str">
            <v>Se anexa respuesta</v>
          </cell>
          <cell r="W456">
            <v>45</v>
          </cell>
          <cell r="X456" t="str">
            <v>NO</v>
          </cell>
          <cell r="Y456" t="str">
            <v>Muñoz Nando Rubén</v>
          </cell>
          <cell r="Z456" t="str">
            <v>Concluido</v>
          </cell>
          <cell r="AA456">
            <v>42689</v>
          </cell>
          <cell r="AB456">
            <v>42691</v>
          </cell>
        </row>
        <row r="457">
          <cell r="B457">
            <v>6110000037616</v>
          </cell>
          <cell r="C457" t="str">
            <v xml:space="preserve">¿El banco de México fija el tipo de cambio del peso?
</v>
          </cell>
          <cell r="D457" t="str">
            <v>GUILLERMO LOPEZ HERNANDEZ</v>
          </cell>
          <cell r="E457" t="str">
            <v>TransparenciaBM@Outlook.com</v>
          </cell>
          <cell r="F457" t="str">
            <v>Banco de México</v>
          </cell>
          <cell r="H457" t="str">
            <v>FERNANDO MONTES DE OCA</v>
          </cell>
          <cell r="I457" t="str">
            <v>Benito Juárez</v>
          </cell>
          <cell r="J457" t="str">
            <v>MAZATLAN</v>
          </cell>
          <cell r="K457" t="str">
            <v>Sinaloa</v>
          </cell>
          <cell r="L457">
            <v>82180</v>
          </cell>
          <cell r="M457" t="str">
            <v>México</v>
          </cell>
          <cell r="N457" t="str">
            <v xml:space="preserve">Correo electrónico: mlhg98@outlook.com </v>
          </cell>
          <cell r="O457" t="str">
            <v>Correo electrónico</v>
          </cell>
          <cell r="P457">
            <v>42689</v>
          </cell>
          <cell r="Q457">
            <v>42719</v>
          </cell>
          <cell r="S457" t="str">
            <v>Información pública</v>
          </cell>
          <cell r="T457" t="str">
            <v>Política cambiaria</v>
          </cell>
          <cell r="V457" t="str">
            <v>Se anexa respuesta</v>
          </cell>
          <cell r="W457">
            <v>60</v>
          </cell>
          <cell r="X457" t="str">
            <v>NO</v>
          </cell>
          <cell r="Y457" t="str">
            <v>Muñoz Nando Rubén</v>
          </cell>
          <cell r="Z457" t="str">
            <v>Concluido</v>
          </cell>
          <cell r="AA457">
            <v>42689</v>
          </cell>
          <cell r="AB457">
            <v>42691</v>
          </cell>
        </row>
        <row r="458">
          <cell r="B458">
            <v>6110000037716</v>
          </cell>
          <cell r="C458" t="str">
            <v xml:space="preserve">Por este medio hago la solicitud para saber respecto de cuánto es la cantidad de salario que reciben los trabajadores del banco de México
</v>
          </cell>
          <cell r="D458" t="str">
            <v>REBECA LIZZETTE VAZQUEZ PACHECO</v>
          </cell>
          <cell r="E458" t="str">
            <v>TransparenciaBM@Outlook.com</v>
          </cell>
          <cell r="F458" t="str">
            <v>Banco de México</v>
          </cell>
          <cell r="H458" t="str">
            <v>MARSELLA</v>
          </cell>
          <cell r="I458" t="str">
            <v>Europa</v>
          </cell>
          <cell r="J458" t="str">
            <v>IRAPUATO</v>
          </cell>
          <cell r="K458" t="str">
            <v>Guanajuato</v>
          </cell>
          <cell r="L458">
            <v>36698</v>
          </cell>
          <cell r="M458" t="str">
            <v>México</v>
          </cell>
          <cell r="N458" t="str">
            <v xml:space="preserve">Correo electrónico: rebecalizzettevazquezpacheco@gmail.com </v>
          </cell>
          <cell r="O458" t="str">
            <v>Correo electrónico</v>
          </cell>
          <cell r="P458">
            <v>42689</v>
          </cell>
          <cell r="Q458">
            <v>42719</v>
          </cell>
          <cell r="S458" t="str">
            <v>Información pública</v>
          </cell>
          <cell r="T458" t="str">
            <v>Sueldos y salarios</v>
          </cell>
          <cell r="V458" t="str">
            <v>Se anexa respuesta</v>
          </cell>
          <cell r="W458">
            <v>45</v>
          </cell>
          <cell r="X458" t="str">
            <v>NO</v>
          </cell>
          <cell r="Y458" t="str">
            <v>Muñoz Nando Rubén</v>
          </cell>
          <cell r="Z458" t="str">
            <v>Concluido</v>
          </cell>
          <cell r="AA458">
            <v>42689</v>
          </cell>
          <cell r="AB458">
            <v>42691</v>
          </cell>
        </row>
        <row r="459">
          <cell r="B459">
            <v>6110000037816</v>
          </cell>
          <cell r="C459" t="str">
            <v xml:space="preserve">Que significa la libre flotacion?
</v>
          </cell>
          <cell r="D459" t="str">
            <v>ALEXIS MORALES LOPEZ</v>
          </cell>
          <cell r="E459" t="str">
            <v>TransparenciaBM@Outlook.com</v>
          </cell>
          <cell r="F459" t="str">
            <v>Banco de México</v>
          </cell>
          <cell r="H459" t="str">
            <v>SOL</v>
          </cell>
          <cell r="I459" t="str">
            <v>Esperanza</v>
          </cell>
          <cell r="J459" t="str">
            <v>MAZATLAN</v>
          </cell>
          <cell r="K459" t="str">
            <v>Sinaloa</v>
          </cell>
          <cell r="L459">
            <v>82180</v>
          </cell>
          <cell r="M459" t="str">
            <v>México</v>
          </cell>
          <cell r="N459" t="str">
            <v>-</v>
          </cell>
          <cell r="O459" t="str">
            <v>Correo electrónico</v>
          </cell>
          <cell r="P459">
            <v>42689</v>
          </cell>
          <cell r="Q459">
            <v>42719</v>
          </cell>
          <cell r="S459" t="str">
            <v>Información pública</v>
          </cell>
          <cell r="T459" t="str">
            <v>Política cambiaria</v>
          </cell>
          <cell r="V459" t="str">
            <v>Se anexa respuesta</v>
          </cell>
          <cell r="W459">
            <v>60</v>
          </cell>
          <cell r="X459" t="str">
            <v>NO</v>
          </cell>
          <cell r="Y459" t="str">
            <v>Muñoz Nando Rubén</v>
          </cell>
          <cell r="Z459" t="str">
            <v>Concluido</v>
          </cell>
          <cell r="AA459">
            <v>42689</v>
          </cell>
          <cell r="AB459">
            <v>42691</v>
          </cell>
        </row>
        <row r="460">
          <cell r="B460">
            <v>6110000037916</v>
          </cell>
          <cell r="C460" t="str">
            <v xml:space="preserve">¿que medios de transporte utilizan para transportar dinero?
</v>
          </cell>
          <cell r="D460" t="str">
            <v>ANGEL PARRA VELASCO</v>
          </cell>
          <cell r="E460" t="str">
            <v>TransparenciaBM@Outlook.com</v>
          </cell>
          <cell r="F460" t="str">
            <v>Banco de México</v>
          </cell>
          <cell r="H460" t="str">
            <v>QUINTA CHAPALITA</v>
          </cell>
          <cell r="I460" t="str">
            <v>5ta Chapalita</v>
          </cell>
          <cell r="J460" t="str">
            <v>MAZATLAN</v>
          </cell>
          <cell r="K460" t="str">
            <v>Sinaloa</v>
          </cell>
          <cell r="L460">
            <v>82080</v>
          </cell>
          <cell r="M460" t="str">
            <v>México</v>
          </cell>
          <cell r="N460" t="str">
            <v xml:space="preserve">Correo electrónico: jp8588941@gmail.com </v>
          </cell>
          <cell r="O460" t="str">
            <v>Correo electrónico</v>
          </cell>
          <cell r="P460">
            <v>42689</v>
          </cell>
          <cell r="Q460">
            <v>42719</v>
          </cell>
          <cell r="S460" t="str">
            <v>Información pública</v>
          </cell>
          <cell r="T460" t="str">
            <v>Planeación</v>
          </cell>
          <cell r="V460" t="str">
            <v>Se anexa respuesta</v>
          </cell>
          <cell r="W460">
            <v>60</v>
          </cell>
          <cell r="X460" t="str">
            <v>NO</v>
          </cell>
          <cell r="Y460" t="str">
            <v>Muñoz Nando Rubén</v>
          </cell>
          <cell r="Z460" t="str">
            <v>Concluido</v>
          </cell>
          <cell r="AA460">
            <v>42689</v>
          </cell>
          <cell r="AB460">
            <v>42691</v>
          </cell>
        </row>
        <row r="461">
          <cell r="B461" t="str">
            <v>CTC-BM-17870</v>
          </cell>
          <cell r="C461" t="str">
            <v>Hola!!
Buenas Tardes
El motivo de mi mensaje es para ver si hay posibilidad de que me pudieran proporcionar el tipo de cambio de años anteriores,me refiero de 1950 a 1994.
Quedo atenta a sus comentarios.
Gracias.</v>
          </cell>
          <cell r="D461" t="str">
            <v>Viridiana</v>
          </cell>
          <cell r="E461" t="str">
            <v>L.A.E.viridiana@hotmail.com</v>
          </cell>
          <cell r="F461" t="str">
            <v>Banco de México</v>
          </cell>
          <cell r="M461" t="str">
            <v>México</v>
          </cell>
          <cell r="O461" t="str">
            <v>Entrega por el Sistema de Solicitudes de Acceso a la Información</v>
          </cell>
          <cell r="P461">
            <v>42689</v>
          </cell>
          <cell r="Q461">
            <v>42719</v>
          </cell>
          <cell r="S461" t="str">
            <v>Información pública</v>
          </cell>
          <cell r="T461" t="str">
            <v>Tipos de cambio</v>
          </cell>
          <cell r="V461" t="str">
            <v>La respuesta a su solicitud se encuentra en el archivo adjunto.</v>
          </cell>
          <cell r="W461">
            <v>20</v>
          </cell>
          <cell r="X461" t="str">
            <v>NO</v>
          </cell>
          <cell r="Y461" t="str">
            <v>Ríos Peraza Gladys Adriana</v>
          </cell>
          <cell r="Z461" t="str">
            <v>Concluido</v>
          </cell>
          <cell r="AA461">
            <v>42689</v>
          </cell>
          <cell r="AB461">
            <v>42691</v>
          </cell>
        </row>
        <row r="462">
          <cell r="B462">
            <v>6110000038016</v>
          </cell>
          <cell r="C462" t="str">
            <v xml:space="preserve">¿Cuanto dinero ingresa al año?
</v>
          </cell>
          <cell r="D462" t="str">
            <v>CITLALI PARTIDA CABANILLAS</v>
          </cell>
          <cell r="E462" t="str">
            <v>TransparenciaBM@Outlook.com</v>
          </cell>
          <cell r="F462" t="str">
            <v>Banco de México</v>
          </cell>
          <cell r="H462" t="str">
            <v>LACOTA</v>
          </cell>
          <cell r="I462" t="str">
            <v>Ampliación Villa Verde</v>
          </cell>
          <cell r="J462" t="str">
            <v>MAZATLAN</v>
          </cell>
          <cell r="K462" t="str">
            <v>Sinaloa</v>
          </cell>
          <cell r="L462">
            <v>82139</v>
          </cell>
          <cell r="M462" t="str">
            <v>México</v>
          </cell>
          <cell r="N462" t="str">
            <v xml:space="preserve">Correo electrónico: citlali_emily@hotmai.com </v>
          </cell>
          <cell r="O462" t="str">
            <v>Correo electrónico</v>
          </cell>
          <cell r="P462">
            <v>42689</v>
          </cell>
          <cell r="Q462">
            <v>42719</v>
          </cell>
          <cell r="S462" t="str">
            <v>Información pública</v>
          </cell>
          <cell r="T462" t="str">
            <v>Estado de resultados</v>
          </cell>
          <cell r="V462" t="str">
            <v>Se adjunta respuesta a su solicitud</v>
          </cell>
          <cell r="W462">
            <v>15</v>
          </cell>
          <cell r="X462" t="str">
            <v>NO</v>
          </cell>
          <cell r="Y462" t="str">
            <v>Ríos Peraza Gladys Adriana</v>
          </cell>
          <cell r="Z462" t="str">
            <v>Concluido</v>
          </cell>
          <cell r="AA462">
            <v>42689</v>
          </cell>
          <cell r="AB462">
            <v>42690</v>
          </cell>
        </row>
        <row r="463">
          <cell r="B463" t="str">
            <v>CTC-BM-17871</v>
          </cell>
          <cell r="C463" t="str">
            <v>Hola... donde puedo dirigirme para poder ser distribuidor directo del Banco de Mexico en monedas de oro y plata...? 
También me gustaría saber si manejan barras de oro y plata, o en su caso, quién me podrá proveer dichas barras...?</v>
          </cell>
          <cell r="D463" t="str">
            <v>Adrian Gonzalez Hernandez</v>
          </cell>
          <cell r="E463" t="str">
            <v>agh.silverandgold@gmail.com</v>
          </cell>
          <cell r="F463" t="str">
            <v>Banco de México</v>
          </cell>
          <cell r="M463" t="str">
            <v>México</v>
          </cell>
          <cell r="O463" t="str">
            <v>Entrega por el Sistema de Solicitudes de Acceso a la Información</v>
          </cell>
          <cell r="P463">
            <v>42689</v>
          </cell>
          <cell r="Q463">
            <v>42719</v>
          </cell>
          <cell r="S463" t="str">
            <v>Información pública</v>
          </cell>
          <cell r="T463" t="str">
            <v>Monedas metálicas</v>
          </cell>
          <cell r="V463" t="str">
            <v>Se adjunta respuesta a su solicitud.</v>
          </cell>
          <cell r="W463">
            <v>20</v>
          </cell>
          <cell r="X463" t="str">
            <v>NO</v>
          </cell>
          <cell r="Y463" t="str">
            <v>Ríos Peraza Gladys Adriana</v>
          </cell>
          <cell r="Z463" t="str">
            <v>Concluido</v>
          </cell>
          <cell r="AA463">
            <v>42689</v>
          </cell>
          <cell r="AB463">
            <v>42692</v>
          </cell>
        </row>
        <row r="464">
          <cell r="B464" t="str">
            <v>CTC-BM-17873</v>
          </cell>
          <cell r="C464" t="str">
            <v>Buenas tardes:
Me pueden apoyar en saber la equivalencia de la moneda RUPIA, DEL PAÍS DE PAKISTAN, para convertirlo a dolar y a su vez a peso, en referencia que la mercancía entro al país el día 08 de noviembre de 2016.</v>
          </cell>
          <cell r="D464" t="str">
            <v>EMMANUEL ALVAREZ CASTRO</v>
          </cell>
          <cell r="E464" t="str">
            <v>lic.alvarezcastro@gmail.com</v>
          </cell>
          <cell r="F464" t="str">
            <v>Banco de México</v>
          </cell>
          <cell r="M464" t="str">
            <v>México</v>
          </cell>
          <cell r="O464" t="str">
            <v>Entrega por el Sistema de Solicitudes de Acceso a la Información</v>
          </cell>
          <cell r="P464">
            <v>42689</v>
          </cell>
          <cell r="Q464">
            <v>42719</v>
          </cell>
          <cell r="S464" t="str">
            <v>Información pública</v>
          </cell>
          <cell r="T464" t="str">
            <v>Tipos de cambio</v>
          </cell>
          <cell r="V464" t="str">
            <v>La respuesta a su solicitud CTC-BM-17873 se encuentra en el archivo adjunto.</v>
          </cell>
          <cell r="W464">
            <v>20</v>
          </cell>
          <cell r="X464" t="str">
            <v>NO</v>
          </cell>
          <cell r="Y464" t="str">
            <v>Ríos Peraza Gladys Adriana</v>
          </cell>
          <cell r="Z464" t="str">
            <v>Concluido</v>
          </cell>
          <cell r="AA464">
            <v>42689</v>
          </cell>
          <cell r="AB464">
            <v>42697</v>
          </cell>
        </row>
        <row r="465">
          <cell r="B465">
            <v>6110000038116</v>
          </cell>
          <cell r="C465" t="str">
            <v>De todos los funcionarios del Banco de México solicito: fecha de ingreso a la institución y el factor que tienen</v>
          </cell>
          <cell r="D465" t="str">
            <v>JAVIER JIMENEZ PACHECO</v>
          </cell>
          <cell r="E465" t="str">
            <v>TransparenciaBM@outlook.com</v>
          </cell>
          <cell r="F465" t="str">
            <v>Banco de México</v>
          </cell>
          <cell r="H465" t="str">
            <v>PROTASIO TAGLE</v>
          </cell>
          <cell r="I465" t="str">
            <v>San Miguel Chapultepec II Sección</v>
          </cell>
          <cell r="J465" t="str">
            <v>MIGUEL HIDALGO</v>
          </cell>
          <cell r="K465" t="str">
            <v>Distrito Federal</v>
          </cell>
          <cell r="L465">
            <v>11850</v>
          </cell>
          <cell r="M465" t="str">
            <v>México</v>
          </cell>
          <cell r="N465" t="str">
            <v xml:space="preserve">el factor que maneja el Banco de México es el numero de años trabajados mas la edad
_________________
Correo electrónico: jjimenezp@ipn.mx </v>
          </cell>
          <cell r="O465" t="str">
            <v>Correo electrónico</v>
          </cell>
          <cell r="P465">
            <v>42689</v>
          </cell>
          <cell r="Q465">
            <v>42719</v>
          </cell>
          <cell r="S465" t="str">
            <v>Información pública</v>
          </cell>
          <cell r="T465" t="str">
            <v>Sueldos y salarios</v>
          </cell>
          <cell r="V465" t="str">
            <v>La respuesta a su solicitud 6110000038116 la encontrará en el archivo adjunto.</v>
          </cell>
          <cell r="W465">
            <v>25</v>
          </cell>
          <cell r="X465" t="str">
            <v>NO</v>
          </cell>
          <cell r="Y465" t="str">
            <v>Casillas Trejo Elizabeth</v>
          </cell>
          <cell r="Z465" t="str">
            <v>Concluido</v>
          </cell>
          <cell r="AA465">
            <v>42689</v>
          </cell>
          <cell r="AB465">
            <v>42704</v>
          </cell>
        </row>
        <row r="466">
          <cell r="B466" t="str">
            <v>CTC-BM-17875</v>
          </cell>
          <cell r="C466" t="str">
            <v>buena noche realice un deposito a tarjeta de credito de forma erronea, de mi banco hsbc a una tarjeta de bancomer me equivoque en dos digitos, ya hable con mi banco y dicen que solo el banco de mexico es quien puede detener la transaccion ya que el dinero pasa de forma inmediata a su disposicion y que uds., se encargan de hacer la transferencia de 24 a 48 horas
mi cuenta de retiro con cuenta CLABE de HSBC es 021150062910004555
la tarjeta a la cual deposite por error es 5358750204062688
la cantidad depositada por error es 4,090
folio de referencia de hsbc #10005 34129
no. de cheque 41234
la tarjeta a la cual debi haber depositado es 
53587502 0604 2688 a nombre de Alma Rosa Martinez Chairez, numero del cual podran cambie del noveno al decimo segundo, agradeceria se haga el bloqueo o verifiquen ese movimiento mi nombre en Hilario Alvidrez Martinez contacto 6141197253, OBIEN ME INDIQUEN CUAL PUEDE SER UNA SOLUCION.</v>
          </cell>
          <cell r="D466" t="str">
            <v>HILARIO ALVIDREZ MARTINEZ</v>
          </cell>
          <cell r="E466" t="str">
            <v>hilariam5@hotmail.com</v>
          </cell>
          <cell r="F466" t="str">
            <v>Banco de México</v>
          </cell>
          <cell r="M466" t="str">
            <v>México</v>
          </cell>
          <cell r="O466" t="str">
            <v>Entrega por el Sistema de Solicitudes de Acceso a la Información</v>
          </cell>
          <cell r="P466">
            <v>42689</v>
          </cell>
          <cell r="Q466">
            <v>42719</v>
          </cell>
          <cell r="S466" t="str">
            <v>Información pública</v>
          </cell>
          <cell r="T466" t="str">
            <v>Sistemas electrónicos de pago</v>
          </cell>
          <cell r="V466" t="str">
            <v>La respuesta a su solicitud se encuentra en el archivo adjunto</v>
          </cell>
          <cell r="W466">
            <v>15</v>
          </cell>
          <cell r="X466" t="str">
            <v>NO</v>
          </cell>
          <cell r="Y466" t="str">
            <v>Ríos Peraza Gladys Adriana</v>
          </cell>
          <cell r="Z466" t="str">
            <v>Concluido</v>
          </cell>
          <cell r="AA466">
            <v>42689</v>
          </cell>
          <cell r="AB466">
            <v>42691</v>
          </cell>
        </row>
        <row r="467">
          <cell r="B467" t="str">
            <v>CTC-BM-17877</v>
          </cell>
          <cell r="C467" t="str">
            <v>Hi,
This is with reference to the Federal govt. Domestic debt securities data not available for 2016. We utilize the data published for preparing our Research Reports. Request you to update us on for the release date.
Thanking you for your prompt cooperation.
Thanks and regards,
Ritu Choudhry,
Verdict Financial.</v>
          </cell>
          <cell r="D467" t="str">
            <v>Shivaraj KM</v>
          </cell>
          <cell r="E467" t="str">
            <v>s.kunchenahalli@progressivemediagroup.in</v>
          </cell>
          <cell r="F467" t="str">
            <v>Banco de México</v>
          </cell>
          <cell r="O467" t="str">
            <v>Entrega por el Sistema de Solicitudes de Acceso a la Información</v>
          </cell>
          <cell r="P467">
            <v>42689</v>
          </cell>
          <cell r="Q467">
            <v>42719</v>
          </cell>
          <cell r="S467" t="str">
            <v>Información pública</v>
          </cell>
          <cell r="T467" t="str">
            <v>Acceso a la información</v>
          </cell>
          <cell r="V467" t="str">
            <v>De declara como desistida por falta de respuesta del solicitante.</v>
          </cell>
          <cell r="W467">
            <v>5</v>
          </cell>
          <cell r="X467" t="str">
            <v>NO</v>
          </cell>
          <cell r="Y467" t="str">
            <v>Casillas Trejo Elizabeth</v>
          </cell>
          <cell r="Z467" t="str">
            <v>Concluido</v>
          </cell>
          <cell r="AA467">
            <v>42689</v>
          </cell>
          <cell r="AB467">
            <v>42709</v>
          </cell>
        </row>
        <row r="468">
          <cell r="B468" t="str">
            <v>LT-BM-17878</v>
          </cell>
          <cell r="C468" t="str">
            <v>Buenas tardes, en días pasados encontré a la venta una moneda de 20 centavos Cabeza Olmeca de bronce del año 1980, el vendedor comenta que es una prueba. 
Ustedes me notificaron que ya había respuesta pero al ingresar a la pagina de transparencia me indica que no hay ninguna solicitud ni ingresando el folio CTC-BM-17779, por lo cual les envío una nueva solicitud.
Gracias</v>
          </cell>
          <cell r="D468" t="str">
            <v>RODOLFO MOLINA HERNANDEZ</v>
          </cell>
          <cell r="E468" t="str">
            <v>robety_m@hotmail.com</v>
          </cell>
          <cell r="F468" t="str">
            <v>Banco de México</v>
          </cell>
          <cell r="H468" t="str">
            <v>R.F.Magón</v>
          </cell>
          <cell r="I468" t="str">
            <v>Nonoalco-Tlatelolco</v>
          </cell>
          <cell r="J468" t="str">
            <v>Deleg. Cuauhtémoc</v>
          </cell>
          <cell r="K468" t="str">
            <v>Ciudad de México</v>
          </cell>
          <cell r="L468">
            <v>6900</v>
          </cell>
          <cell r="M468" t="str">
            <v>México</v>
          </cell>
          <cell r="N468" t="str">
            <v>Colección numismática del Banco de México</v>
          </cell>
          <cell r="O468" t="str">
            <v>Domicilio</v>
          </cell>
          <cell r="P468">
            <v>42690</v>
          </cell>
          <cell r="Q468">
            <v>42720</v>
          </cell>
          <cell r="S468" t="str">
            <v>Información pública</v>
          </cell>
          <cell r="T468" t="str">
            <v>Monedas metálicas</v>
          </cell>
          <cell r="V468" t="str">
            <v>La respuesta a su solicitud LT.BM-17878 la encontrará en el archivo adjunto.</v>
          </cell>
          <cell r="W468">
            <v>25</v>
          </cell>
          <cell r="X468" t="str">
            <v>NO</v>
          </cell>
          <cell r="Y468" t="str">
            <v>Casillas Trejo Elizabeth</v>
          </cell>
          <cell r="Z468" t="str">
            <v>Concluido</v>
          </cell>
          <cell r="AA468">
            <v>42690</v>
          </cell>
          <cell r="AB468">
            <v>42690</v>
          </cell>
        </row>
        <row r="469">
          <cell r="B469" t="str">
            <v>CTC-BM-17880</v>
          </cell>
          <cell r="C469" t="str">
            <v>Hola buen dia me gustaria tener una serie de tiempo por dia en los cuales venga la tasa de interes de referencia y a su vez el tipo de cambio desde el 2006 hasta lo que va del 2016, por dia tmabien
gracias, saludos</v>
          </cell>
          <cell r="D469" t="str">
            <v>Manuel Fernando Viniegra Garcia</v>
          </cell>
          <cell r="E469" t="str">
            <v>mfviniegra@gmail.com</v>
          </cell>
          <cell r="F469" t="str">
            <v>Banco de México</v>
          </cell>
          <cell r="O469" t="str">
            <v>Entrega por el Sistema de Solicitudes de Acceso a la Información</v>
          </cell>
          <cell r="P469">
            <v>42690</v>
          </cell>
          <cell r="Q469">
            <v>42720</v>
          </cell>
          <cell r="S469" t="str">
            <v>Información pública</v>
          </cell>
          <cell r="T469" t="str">
            <v>Tipos de cambio</v>
          </cell>
          <cell r="V469" t="str">
            <v>La respuesta a su solicitud se encuentra en el archivo adjunto.</v>
          </cell>
          <cell r="W469">
            <v>20</v>
          </cell>
          <cell r="X469" t="str">
            <v>NO</v>
          </cell>
          <cell r="Y469" t="str">
            <v>Ríos Peraza Gladys Adriana</v>
          </cell>
          <cell r="Z469" t="str">
            <v>Concluido</v>
          </cell>
          <cell r="AA469">
            <v>42690</v>
          </cell>
          <cell r="AB469">
            <v>42691</v>
          </cell>
        </row>
        <row r="470">
          <cell r="B470" t="str">
            <v>CTC-BM-17881</v>
          </cell>
          <cell r="C470" t="str">
            <v>Quisiera saber cuales han sido las exportaciones por producto y por pais de los ultimos 5 años (i.e. 2010-2015), ejemplo:
Producto: 
Maiz - exportaciones 100mdd
Pais A 50mdd
Pais B 30mdd
Pais C 20mdd
Tototal 100mdd</v>
          </cell>
          <cell r="D470" t="str">
            <v>Francisco Luque Magdaleno</v>
          </cell>
          <cell r="E470" t="str">
            <v>francisco.luque@rothschild.com</v>
          </cell>
          <cell r="F470" t="str">
            <v>Banco de México</v>
          </cell>
          <cell r="O470" t="str">
            <v>Entrega por el Sistema de Solicitudes de Acceso a la Información</v>
          </cell>
          <cell r="P470">
            <v>42690</v>
          </cell>
          <cell r="Q470">
            <v>42720</v>
          </cell>
          <cell r="S470" t="str">
            <v>Información pública</v>
          </cell>
          <cell r="T470" t="str">
            <v>Acceso a la información</v>
          </cell>
          <cell r="V470" t="str">
            <v>La respuesta a su solicitud se encuentra en el archivo adjunto.</v>
          </cell>
          <cell r="W470">
            <v>20</v>
          </cell>
          <cell r="X470" t="str">
            <v>NO</v>
          </cell>
          <cell r="Y470" t="str">
            <v>Ríos Peraza Gladys Adriana</v>
          </cell>
          <cell r="Z470" t="str">
            <v>Concluido</v>
          </cell>
          <cell r="AA470">
            <v>42690</v>
          </cell>
          <cell r="AB470">
            <v>42696</v>
          </cell>
        </row>
        <row r="471">
          <cell r="B471" t="str">
            <v>CTC-BM-17883</v>
          </cell>
          <cell r="C471" t="str">
            <v>Con respecto a la solicitud anterior, por que en mis estados de cuenta no aparece dicho deposito?
Le dejo los datos como me los pidieron en esta consulta anterior para verificar entonces con el banco, ya que AirFrance me alega y me alega que el deposito fue efectuado y creanlo que llevo 2 meses con este problema y ya no se que hacer...
Fecha de la operación: 20 de Mayo del 2016
Clave de rastreo: TR004 6530232, TR004
6397472
Nombre de la institución ordenante: Santander
Nombre de la institución beneficiaria: Banco Azteca
Número de cuenta beneficiaria: 7541 1430 0533 76 
Numero de Tarjeta: 4027663801601549 
Monto de la operación: $10877 MXN
En dado caso de que el banco sea el reponsable de que mi dinero no este en mi cuenta, que puedo hacer? ya me han dicho que no pueden verificar dicha informacion ya que tiene mas de 3 meses de antiguedad dicho estado de cuenta, como puedo proceder en estos casos?
Disculpen la molestia y tantas preguntas pero, sinceramente no se que hacer.</v>
          </cell>
          <cell r="D471" t="str">
            <v>Ruben Antonio Salcedo Alejos</v>
          </cell>
          <cell r="E471" t="str">
            <v>apocryphe@outlook.com</v>
          </cell>
          <cell r="F471" t="str">
            <v>Banco de México</v>
          </cell>
          <cell r="M471" t="str">
            <v>México</v>
          </cell>
          <cell r="O471" t="str">
            <v>Entrega por el Sistema de Solicitudes de Acceso a la Información</v>
          </cell>
          <cell r="P471">
            <v>42690</v>
          </cell>
          <cell r="Q471">
            <v>42720</v>
          </cell>
          <cell r="S471" t="str">
            <v>Información pública</v>
          </cell>
          <cell r="T471" t="str">
            <v>Sistemas electrónicos de pago</v>
          </cell>
          <cell r="V471" t="str">
            <v>La respuesta a su consulta CTC-BM-17883 la encontrará en el archivo adjunto.</v>
          </cell>
          <cell r="W471">
            <v>35</v>
          </cell>
          <cell r="X471" t="str">
            <v>NO</v>
          </cell>
          <cell r="Y471" t="str">
            <v>Casillas Trejo Elizabeth</v>
          </cell>
          <cell r="Z471" t="str">
            <v>Concluido</v>
          </cell>
          <cell r="AA471">
            <v>42690</v>
          </cell>
          <cell r="AB471">
            <v>42698</v>
          </cell>
        </row>
        <row r="472">
          <cell r="B472" t="str">
            <v>CTC-BM-17885</v>
          </cell>
          <cell r="C472" t="str">
            <v>Buenos días;
Estoy tratando de generar un archivo que cumpla con las caracteristicas que menciona la Guía de Operación para Usuarios del CEP- Servicio de Consulta por Lotes.
Sin embargo me he encontrado con el siguiente obstaculo:
El archivo solicita: 
Fecha de operación (con la cual cuento)
Clave de rastreo La cual es mi mayor problema pues no cuento con ella.
Clave del banco emisor (Con la cual cuento)
Clave del banco receptor (Con la cual cuento)
Cuenta CLABE del beneficiario (Con la cual cuento)
Monto de la transferencia (Con el cual cuento)
Respecto a la clave de rastreo tengo las siguientes inquitudes:
1. ¿Es mandatorio poner la clave de rastreo? Esta duda me surge tomando en cuenta que cuando se consultan de manera manual los comprobantes, el criterio de busqueda puede ser: numero de referencia o Clave de rastreo.
2. En caso de ser mandatorio el dato de la clave de rastreo ¿cual sería la forma de obtenerlo?, esto porque en mi banca en linea solo me da el nuemro de referencia más no la clave de rastreo.
Saludos cordials;
Jesús Navarrete</v>
          </cell>
          <cell r="D472" t="str">
            <v>jesus adrian navarrete cadena</v>
          </cell>
          <cell r="E472" t="str">
            <v>jesus.navarrete@leaseplan.com.mx</v>
          </cell>
          <cell r="F472" t="str">
            <v>Banco de México</v>
          </cell>
          <cell r="M472" t="str">
            <v>México</v>
          </cell>
          <cell r="O472" t="str">
            <v>Entrega por el Sistema de Solicitudes de Acceso a la Información</v>
          </cell>
          <cell r="P472">
            <v>42690</v>
          </cell>
          <cell r="Q472">
            <v>42720</v>
          </cell>
          <cell r="S472" t="str">
            <v>Información pública</v>
          </cell>
          <cell r="T472" t="str">
            <v>Sistemas electrónicos de pago</v>
          </cell>
          <cell r="V472" t="str">
            <v>La respuesta a su solicitud CTC-BM-17885 se encuentra en el archivo adjunto.</v>
          </cell>
          <cell r="W472">
            <v>20</v>
          </cell>
          <cell r="X472" t="str">
            <v>NO</v>
          </cell>
          <cell r="Y472" t="str">
            <v>Ríos Peraza Gladys Adriana</v>
          </cell>
          <cell r="Z472" t="str">
            <v>Concluido</v>
          </cell>
          <cell r="AA472">
            <v>42690</v>
          </cell>
          <cell r="AB472">
            <v>42697</v>
          </cell>
        </row>
        <row r="473">
          <cell r="B473" t="str">
            <v>CTC-BM-17886</v>
          </cell>
          <cell r="C473" t="str">
            <v>Buenas Tardes Saludos
El presente es para cosultar mi caso. El dia 10/11/2016 realice una transferencia desde una cuenta de los Estados unidos a una cuenta de la entidad bancaria HSBC. Cuando ingreso a mi cuenta de Bank Of America veo que ya el dinero fue descontado.
Contacte al Banco HSBC quienes me informaron que el banco intermediario son ustedes (banixco) y que debía ingresar condigo de confirmación para rastrear el pago. Sin embargo, ingrese para realizar dicho rastreo pero en la opción de banco emisor no me indica bank of america y tampoco estoy segura de cual es el código de rastreo.
De antemano espero me puedan ayudar o indicar que debo hacer. Muchas Gracias</v>
          </cell>
          <cell r="D473" t="str">
            <v>elizabethandreina</v>
          </cell>
          <cell r="E473" t="str">
            <v>elizabethandreina@gmail.com</v>
          </cell>
          <cell r="F473" t="str">
            <v>Banco de México</v>
          </cell>
          <cell r="M473" t="str">
            <v>México</v>
          </cell>
          <cell r="O473" t="str">
            <v>Entrega por el Sistema de Solicitudes de Acceso a la Información</v>
          </cell>
          <cell r="P473">
            <v>42690</v>
          </cell>
          <cell r="Q473">
            <v>42720</v>
          </cell>
          <cell r="S473" t="str">
            <v>Información pública</v>
          </cell>
          <cell r="T473" t="str">
            <v>SPEI</v>
          </cell>
          <cell r="V473" t="str">
            <v>La respuesta a su consulta CTC:BM-17886 la encontrará en el archivo adjunto.</v>
          </cell>
          <cell r="W473">
            <v>25</v>
          </cell>
          <cell r="X473" t="str">
            <v>NO</v>
          </cell>
          <cell r="Y473" t="str">
            <v>Casillas Trejo Elizabeth</v>
          </cell>
          <cell r="Z473" t="str">
            <v>Concluido</v>
          </cell>
          <cell r="AA473">
            <v>42690</v>
          </cell>
          <cell r="AB473">
            <v>42698</v>
          </cell>
        </row>
        <row r="474">
          <cell r="B474">
            <v>6110000038216</v>
          </cell>
          <cell r="C474" t="str">
            <v>¿Cuántos euros en promedio entraron a México en el presente año?</v>
          </cell>
          <cell r="D474" t="str">
            <v>CAROLINA GÓMEZ LIZÁRRAGA</v>
          </cell>
          <cell r="E474" t="str">
            <v>TransparenciaBM@outlook.com</v>
          </cell>
          <cell r="F474" t="str">
            <v>Banco de México</v>
          </cell>
          <cell r="H474" t="str">
            <v>AV. ANTONIO TOLEDO CORRO</v>
          </cell>
          <cell r="I474" t="str">
            <v>Los Sauces</v>
          </cell>
          <cell r="J474" t="str">
            <v>MAZATLAN</v>
          </cell>
          <cell r="K474" t="str">
            <v>Sinaloa</v>
          </cell>
          <cell r="L474">
            <v>82159</v>
          </cell>
          <cell r="M474" t="str">
            <v>México</v>
          </cell>
          <cell r="N474" t="str">
            <v>Correo electrónico: carolina_97_nani@hotmail.com</v>
          </cell>
          <cell r="O474" t="str">
            <v>Correo electrónico</v>
          </cell>
          <cell r="P474">
            <v>42690</v>
          </cell>
          <cell r="Q474">
            <v>42720</v>
          </cell>
          <cell r="S474" t="str">
            <v>Información pública</v>
          </cell>
          <cell r="T474" t="str">
            <v>Balanza de pagos</v>
          </cell>
          <cell r="V474" t="str">
            <v>La respuesta a su solicitud 6110000038216 la encontrará en el archivo adjunto.</v>
          </cell>
          <cell r="W474">
            <v>60</v>
          </cell>
          <cell r="X474" t="str">
            <v>NO</v>
          </cell>
          <cell r="Y474" t="str">
            <v>Casillas Trejo Elizabeth</v>
          </cell>
          <cell r="Z474" t="str">
            <v>Concluido</v>
          </cell>
          <cell r="AA474">
            <v>42690</v>
          </cell>
          <cell r="AB474">
            <v>42697</v>
          </cell>
        </row>
        <row r="475">
          <cell r="B475">
            <v>6110000038316</v>
          </cell>
          <cell r="C475" t="str">
            <v xml:space="preserve">como ha evolucionado la bolsa de valores en esta ultima década? 
</v>
          </cell>
          <cell r="D475" t="str">
            <v>SKANDAR KEYNES</v>
          </cell>
          <cell r="E475" t="str">
            <v>TransparenciaBM@outlook.com</v>
          </cell>
          <cell r="F475" t="str">
            <v>Banco de México</v>
          </cell>
          <cell r="H475" t="str">
            <v>RIO PRESIDIO</v>
          </cell>
          <cell r="I475" t="str">
            <v>Palos Prietos</v>
          </cell>
          <cell r="J475" t="str">
            <v>MAZATLAN</v>
          </cell>
          <cell r="K475" t="str">
            <v>Sinaloa</v>
          </cell>
          <cell r="L475">
            <v>82010</v>
          </cell>
          <cell r="M475" t="str">
            <v>México</v>
          </cell>
          <cell r="N475" t="str">
            <v>Correo electrónico: freddiglee@gmail.com</v>
          </cell>
          <cell r="O475" t="str">
            <v>Correo electrónico</v>
          </cell>
          <cell r="P475">
            <v>42690</v>
          </cell>
          <cell r="Q475">
            <v>42720</v>
          </cell>
          <cell r="S475" t="str">
            <v>Información pública</v>
          </cell>
          <cell r="T475" t="str">
            <v>Bolsas de valores y de derivados</v>
          </cell>
          <cell r="V475" t="str">
            <v>La respuesta a su consulta la encontrará adjunto.</v>
          </cell>
          <cell r="W475">
            <v>35</v>
          </cell>
          <cell r="X475" t="str">
            <v>NO</v>
          </cell>
          <cell r="Y475" t="str">
            <v>Casillas Trejo Elizabeth</v>
          </cell>
          <cell r="Z475" t="str">
            <v>Concluido</v>
          </cell>
          <cell r="AA475">
            <v>42690</v>
          </cell>
          <cell r="AB475">
            <v>42698</v>
          </cell>
        </row>
        <row r="476">
          <cell r="B476">
            <v>6110000038416</v>
          </cell>
          <cell r="C476" t="str">
            <v>¿Cuál es función principal? ¿De dónde obtiene el capital?</v>
          </cell>
          <cell r="D476" t="str">
            <v>ARIANA RUIZ DELGADO</v>
          </cell>
          <cell r="E476" t="str">
            <v>TransparenciaBM@outlook.com</v>
          </cell>
          <cell r="F476" t="str">
            <v>Banco de México</v>
          </cell>
          <cell r="H476" t="str">
            <v>GENARO ESTRADO</v>
          </cell>
          <cell r="I476" t="str">
            <v>El Palmito</v>
          </cell>
          <cell r="J476" t="str">
            <v>CONCORDIA</v>
          </cell>
          <cell r="K476" t="str">
            <v>Sinaloa</v>
          </cell>
          <cell r="L476">
            <v>82630</v>
          </cell>
          <cell r="M476" t="str">
            <v>México</v>
          </cell>
          <cell r="N476" t="str">
            <v>Correo electrónico: ar_iana.98@hotmail.com</v>
          </cell>
          <cell r="O476" t="str">
            <v>Correo electrónico</v>
          </cell>
          <cell r="P476">
            <v>42690</v>
          </cell>
          <cell r="Q476">
            <v>42720</v>
          </cell>
          <cell r="S476" t="str">
            <v>Información pública</v>
          </cell>
          <cell r="T476" t="str">
            <v>Presupuesto</v>
          </cell>
          <cell r="V476" t="str">
            <v>La respuesta a su solicitud se encuentra en el archivo adjutno.</v>
          </cell>
          <cell r="W476">
            <v>35</v>
          </cell>
          <cell r="X476" t="str">
            <v>NO</v>
          </cell>
          <cell r="Y476" t="str">
            <v>Ríos Peraza Gladys Adriana</v>
          </cell>
          <cell r="Z476" t="str">
            <v>Concluido</v>
          </cell>
          <cell r="AA476">
            <v>42690</v>
          </cell>
          <cell r="AB476">
            <v>42696</v>
          </cell>
        </row>
        <row r="477">
          <cell r="B477">
            <v>6110000038516</v>
          </cell>
          <cell r="C477" t="str">
            <v xml:space="preserve">forma de trabajo, pagos. prestaciones, su forma de trabajo de los sindicatos, toda la información que puedan proporcionar.
</v>
          </cell>
          <cell r="D477" t="str">
            <v>GABRIEL PALACIOS  ITURIO</v>
          </cell>
          <cell r="E477" t="str">
            <v>TransparenciaBM@outlook.com</v>
          </cell>
          <cell r="F477" t="str">
            <v>Banco de México</v>
          </cell>
          <cell r="H477" t="str">
            <v>CAPERNAUM</v>
          </cell>
          <cell r="I477" t="str">
            <v>Buenavista</v>
          </cell>
          <cell r="J477" t="str">
            <v>MORELOS</v>
          </cell>
          <cell r="K477" t="str">
            <v>México</v>
          </cell>
          <cell r="L477">
            <v>50563</v>
          </cell>
          <cell r="M477" t="str">
            <v>México</v>
          </cell>
          <cell r="N477" t="str">
            <v>sindicatos // Correo electrónico: gabriel.0019@outlook.es</v>
          </cell>
          <cell r="O477" t="str">
            <v>Correo electrónico</v>
          </cell>
          <cell r="P477">
            <v>42690</v>
          </cell>
          <cell r="Q477">
            <v>42720</v>
          </cell>
          <cell r="S477" t="str">
            <v>Información pública</v>
          </cell>
          <cell r="T477" t="str">
            <v>Relaciones laborales y sindicales</v>
          </cell>
          <cell r="V477" t="str">
            <v>La respuesta a su solicitud se encuentra en el archivo adjunto.</v>
          </cell>
          <cell r="W477">
            <v>40</v>
          </cell>
          <cell r="X477" t="str">
            <v>NO</v>
          </cell>
          <cell r="Y477" t="str">
            <v>Ríos Peraza Gladys Adriana</v>
          </cell>
          <cell r="Z477" t="str">
            <v>Concluido</v>
          </cell>
          <cell r="AA477">
            <v>42690</v>
          </cell>
          <cell r="AB477">
            <v>42697</v>
          </cell>
        </row>
        <row r="478">
          <cell r="B478">
            <v>6110000038616</v>
          </cell>
          <cell r="C478" t="str">
            <v xml:space="preserve">¿con cuanto presupuesto cuentan actualmente?
</v>
          </cell>
          <cell r="D478" t="str">
            <v>MARINA CAMACHO</v>
          </cell>
          <cell r="E478" t="str">
            <v>TransparenciaBM@outlook.com</v>
          </cell>
          <cell r="F478" t="str">
            <v>Banco de México</v>
          </cell>
          <cell r="H478" t="str">
            <v>SANTA CRUZ</v>
          </cell>
          <cell r="I478" t="str">
            <v>Santa Cruz Atizapán</v>
          </cell>
          <cell r="J478" t="str">
            <v>ATIZAPAN</v>
          </cell>
          <cell r="K478" t="str">
            <v>México</v>
          </cell>
          <cell r="L478">
            <v>52500</v>
          </cell>
          <cell r="M478" t="str">
            <v>México</v>
          </cell>
          <cell r="N478" t="str">
            <v>Correo electrónico: lilianalopez121997@gmail.com</v>
          </cell>
          <cell r="O478" t="str">
            <v>Correo electrónico</v>
          </cell>
          <cell r="P478">
            <v>42690</v>
          </cell>
          <cell r="Q478">
            <v>42720</v>
          </cell>
          <cell r="S478" t="str">
            <v>Información pública</v>
          </cell>
          <cell r="T478" t="str">
            <v>Presupuesto</v>
          </cell>
          <cell r="V478" t="str">
            <v>La respuesta a su solicitud se encuentra en el archivo adjunto.</v>
          </cell>
          <cell r="W478">
            <v>35</v>
          </cell>
          <cell r="X478" t="str">
            <v>NO</v>
          </cell>
          <cell r="Y478" t="str">
            <v>Ríos Peraza Gladys Adriana</v>
          </cell>
          <cell r="Z478" t="str">
            <v>Concluido</v>
          </cell>
          <cell r="AA478">
            <v>42690</v>
          </cell>
          <cell r="AB478">
            <v>42696</v>
          </cell>
        </row>
        <row r="479">
          <cell r="B479">
            <v>6110000038716</v>
          </cell>
          <cell r="C479" t="str">
            <v xml:space="preserve">información completa de la forma de trabajo de los sindicatos y trabajadores
</v>
          </cell>
          <cell r="D479" t="str">
            <v>GABRIEL PALACIOS ITURIO</v>
          </cell>
          <cell r="E479" t="str">
            <v>TransparenciaBM@outlook.com</v>
          </cell>
          <cell r="F479" t="str">
            <v>Banco de México</v>
          </cell>
          <cell r="H479" t="str">
            <v>CAPERNAUM</v>
          </cell>
          <cell r="I479" t="str">
            <v>Buenavista</v>
          </cell>
          <cell r="J479" t="str">
            <v>MORELOS</v>
          </cell>
          <cell r="K479" t="str">
            <v>México</v>
          </cell>
          <cell r="L479">
            <v>50563</v>
          </cell>
          <cell r="M479" t="str">
            <v>México</v>
          </cell>
          <cell r="N479" t="str">
            <v>información completa // correo electrónico: gabriel.0019@outlook.es</v>
          </cell>
          <cell r="O479" t="str">
            <v>Correo electrónico</v>
          </cell>
          <cell r="P479">
            <v>42690</v>
          </cell>
          <cell r="Q479">
            <v>42720</v>
          </cell>
          <cell r="S479" t="str">
            <v>Información pública</v>
          </cell>
          <cell r="T479" t="str">
            <v>Relaciones laborales y sindicales</v>
          </cell>
          <cell r="V479" t="str">
            <v>La respuesta a su solicitud se encuentra en el archivo adjunto.</v>
          </cell>
          <cell r="W479">
            <v>40</v>
          </cell>
          <cell r="X479" t="str">
            <v>NO</v>
          </cell>
          <cell r="Y479" t="str">
            <v>Ríos Peraza Gladys Adriana</v>
          </cell>
          <cell r="Z479" t="str">
            <v>Concluido</v>
          </cell>
          <cell r="AA479">
            <v>42690</v>
          </cell>
          <cell r="AB479">
            <v>42697</v>
          </cell>
        </row>
        <row r="480">
          <cell r="B480" t="str">
            <v>CTC-BM-17889</v>
          </cell>
          <cell r="C480" t="str">
            <v>Me gustaría saber si el Banco de México está facultado para recibir mi queja y, en su caso, auxiliarme respecto a que BBVA Bancomer definitivamente se niega a abrirme un Producto Básico General, de ahorro, alegando simplemente que ese producto no está disponible aun y cuando es ofrecido en su Página de Internet, contraviniendo el articulo 48 bis 2 de la Ley de Instituciones de Crédito, un Ley de Carácter General y de observancia en toda la república.</v>
          </cell>
          <cell r="D480" t="str">
            <v>Juan Manuel González Pérez</v>
          </cell>
          <cell r="E480" t="str">
            <v>juanmangope@outlook.com</v>
          </cell>
          <cell r="F480" t="str">
            <v>Banco de México</v>
          </cell>
          <cell r="M480" t="str">
            <v>México</v>
          </cell>
          <cell r="O480" t="str">
            <v>Entrega por el Sistema de Solicitudes de Acceso a la Información</v>
          </cell>
          <cell r="P480">
            <v>42691</v>
          </cell>
          <cell r="Q480">
            <v>42723</v>
          </cell>
          <cell r="S480" t="str">
            <v>Información pública</v>
          </cell>
          <cell r="T480" t="str">
            <v>Control de legalidad</v>
          </cell>
          <cell r="V480" t="str">
            <v>La respuesta a su consulta CTC-BM-17889 la encontrará en el archivo adjunto.</v>
          </cell>
          <cell r="W480">
            <v>35</v>
          </cell>
          <cell r="X480" t="str">
            <v>NO</v>
          </cell>
          <cell r="Y480" t="str">
            <v>Casillas Trejo Elizabeth</v>
          </cell>
          <cell r="Z480" t="str">
            <v>Concluido</v>
          </cell>
          <cell r="AA480">
            <v>42691</v>
          </cell>
          <cell r="AB480">
            <v>42692</v>
          </cell>
        </row>
        <row r="481">
          <cell r="B481">
            <v>6110000038816</v>
          </cell>
          <cell r="C481" t="str">
            <v>Solicito los documentos en copia simple de mis aportaciones al INFONAVIT, al SAR y al AFORE a valores actualizados.</v>
          </cell>
          <cell r="D481" t="str">
            <v>RAMÓN ROGELIO ESQUER TORRES</v>
          </cell>
          <cell r="E481" t="str">
            <v>TransparenciaBM@outlook.com</v>
          </cell>
          <cell r="F481" t="str">
            <v>Banco de México</v>
          </cell>
          <cell r="H481" t="str">
            <v>PLAYA SALAGUA</v>
          </cell>
          <cell r="I481" t="str">
            <v>Reforma Iztaccihuatl Sur</v>
          </cell>
          <cell r="J481" t="str">
            <v>IZTACALCO</v>
          </cell>
          <cell r="K481" t="str">
            <v>Distrito Federal</v>
          </cell>
          <cell r="L481">
            <v>8840</v>
          </cell>
          <cell r="M481" t="str">
            <v>México</v>
          </cell>
          <cell r="N481" t="str">
            <v>Mi nombre es Ramón Rogelio Esquer Torres, mi número de seguridad social es: 0168431446-9, RFC: EUTR431231IQ5, CURP: EUTR431231HSRSRM03.</v>
          </cell>
          <cell r="O481" t="str">
            <v>Correo electrónico</v>
          </cell>
          <cell r="P481">
            <v>42691</v>
          </cell>
          <cell r="Q481">
            <v>42723</v>
          </cell>
          <cell r="S481" t="str">
            <v>Información pública</v>
          </cell>
          <cell r="T481" t="str">
            <v>Acceso a la información</v>
          </cell>
          <cell r="V481" t="str">
            <v>La respuesta a su solicitud se encuentra en el archivo adjunto.</v>
          </cell>
          <cell r="W481">
            <v>25</v>
          </cell>
          <cell r="X481" t="str">
            <v>NO</v>
          </cell>
          <cell r="Y481" t="str">
            <v>Ríos Peraza Gladys Adriana</v>
          </cell>
          <cell r="Z481" t="str">
            <v>Concluido</v>
          </cell>
          <cell r="AA481">
            <v>42691</v>
          </cell>
          <cell r="AB481">
            <v>42697</v>
          </cell>
        </row>
        <row r="482">
          <cell r="B482">
            <v>6110000038916</v>
          </cell>
          <cell r="C482" t="str">
            <v>¿con cuanto capital cuenta el banco de México?</v>
          </cell>
          <cell r="D482" t="str">
            <v>MARIA DE LOS ANGELES TORRES OCHOA</v>
          </cell>
          <cell r="E482" t="str">
            <v>TransparenciaBM@outlook.com</v>
          </cell>
          <cell r="F482" t="str">
            <v>Banco de México</v>
          </cell>
          <cell r="H482" t="str">
            <v>CEDROS</v>
          </cell>
          <cell r="I482" t="str">
            <v>Pradera Dorada</v>
          </cell>
          <cell r="J482" t="str">
            <v>MAZATLAN</v>
          </cell>
          <cell r="K482" t="str">
            <v>Sinaloa</v>
          </cell>
          <cell r="L482">
            <v>82139</v>
          </cell>
          <cell r="M482" t="str">
            <v>México</v>
          </cell>
          <cell r="O482" t="str">
            <v>Correo electrónico</v>
          </cell>
          <cell r="P482">
            <v>42691</v>
          </cell>
          <cell r="Q482">
            <v>42723</v>
          </cell>
          <cell r="S482" t="str">
            <v>Información pública</v>
          </cell>
          <cell r="T482" t="str">
            <v>Presupuesto</v>
          </cell>
          <cell r="V482" t="str">
            <v>La respuesta a su solicitud se encuentra en el archivo adjunto.</v>
          </cell>
          <cell r="W482">
            <v>30</v>
          </cell>
          <cell r="X482" t="str">
            <v>NO</v>
          </cell>
          <cell r="Y482" t="str">
            <v>Ríos Peraza Gladys Adriana</v>
          </cell>
          <cell r="Z482" t="str">
            <v>Concluido</v>
          </cell>
          <cell r="AA482">
            <v>42691</v>
          </cell>
          <cell r="AB482">
            <v>42697</v>
          </cell>
        </row>
        <row r="483">
          <cell r="B483" t="str">
            <v>CTC-BM-17892</v>
          </cell>
          <cell r="C483" t="str">
            <v>buenas tardes me hicieron un deposito por cuenta interbancaria y no se a visto reflejado en mi cuenta quisiera saber el status de la transferencia porfavor</v>
          </cell>
          <cell r="D483" t="str">
            <v>luis alejandro rodriguez salazar</v>
          </cell>
          <cell r="E483" t="str">
            <v>fresko1010@gmail.com</v>
          </cell>
          <cell r="F483" t="str">
            <v>Banco de México</v>
          </cell>
          <cell r="O483" t="str">
            <v>Entrega por el Sistema de Solicitudes de Acceso a la Información</v>
          </cell>
          <cell r="P483">
            <v>42691</v>
          </cell>
          <cell r="Q483">
            <v>42723</v>
          </cell>
          <cell r="S483" t="str">
            <v>Información pública</v>
          </cell>
          <cell r="T483" t="str">
            <v>Sistemas electrónicos de pago</v>
          </cell>
          <cell r="V483" t="str">
            <v>La respuesta a su solicitud se encuentra en el archivo adjunto.</v>
          </cell>
          <cell r="W483">
            <v>35</v>
          </cell>
          <cell r="X483" t="str">
            <v>NO</v>
          </cell>
          <cell r="Y483" t="str">
            <v>Ríos Peraza Gladys Adriana</v>
          </cell>
          <cell r="Z483" t="str">
            <v>Concluido</v>
          </cell>
          <cell r="AA483">
            <v>42691</v>
          </cell>
          <cell r="AB483">
            <v>42696</v>
          </cell>
        </row>
        <row r="484">
          <cell r="B484">
            <v>6110000039016</v>
          </cell>
          <cell r="C484" t="str">
            <v xml:space="preserve"> ¿cuales son las operaciones en las que destinan los recursos propios y captados para obtener una ganancia?
</v>
          </cell>
          <cell r="D484" t="str">
            <v>DANIELA HERNANDEZ PEREZ</v>
          </cell>
          <cell r="E484" t="str">
            <v>TransparenciaBM@Outlook.com</v>
          </cell>
          <cell r="F484" t="str">
            <v>Banco de México</v>
          </cell>
          <cell r="H484" t="str">
            <v>CUMULO DE VIRGO</v>
          </cell>
          <cell r="I484" t="str">
            <v>Camino Real</v>
          </cell>
          <cell r="J484" t="str">
            <v>PUEBLA</v>
          </cell>
          <cell r="K484" t="str">
            <v>Puebla</v>
          </cell>
          <cell r="L484">
            <v>72595</v>
          </cell>
          <cell r="M484" t="str">
            <v>México</v>
          </cell>
          <cell r="N484" t="str">
            <v xml:space="preserve">Correo electrónico: fatcat_dani@hotmail.com </v>
          </cell>
          <cell r="O484" t="str">
            <v>Correo electrónico</v>
          </cell>
          <cell r="P484">
            <v>42691</v>
          </cell>
          <cell r="Q484">
            <v>42723</v>
          </cell>
          <cell r="S484" t="str">
            <v>Información pública</v>
          </cell>
          <cell r="T484" t="str">
            <v>Organización</v>
          </cell>
          <cell r="V484" t="str">
            <v xml:space="preserve">La respuesta a su solicitud se encuentra en el archivo adjunto._x000D_
</v>
          </cell>
          <cell r="W484">
            <v>25</v>
          </cell>
          <cell r="X484" t="str">
            <v>NO</v>
          </cell>
          <cell r="Y484" t="str">
            <v>Ríos Peraza Gladys Adriana</v>
          </cell>
          <cell r="Z484" t="str">
            <v>Concluido</v>
          </cell>
          <cell r="AA484">
            <v>42691</v>
          </cell>
          <cell r="AB484">
            <v>42697</v>
          </cell>
        </row>
        <row r="485">
          <cell r="B485" t="str">
            <v>CTC-BM-17894</v>
          </cell>
          <cell r="C485" t="str">
            <v>Buen día.
Necesito saber cuántos billetes de doscientos pesos con la figura de Sor Juana circulan en el país.
Gracias.</v>
          </cell>
          <cell r="D485" t="str">
            <v>Israel Padilla Fernández</v>
          </cell>
          <cell r="E485" t="str">
            <v>israelpadfer@live.com</v>
          </cell>
          <cell r="F485" t="str">
            <v>Banco de México</v>
          </cell>
          <cell r="O485" t="str">
            <v>Entrega por el Sistema de Solicitudes de Acceso a la Información</v>
          </cell>
          <cell r="P485">
            <v>42692</v>
          </cell>
          <cell r="Q485">
            <v>42724</v>
          </cell>
          <cell r="S485" t="str">
            <v>Información pública</v>
          </cell>
          <cell r="T485" t="str">
            <v>Planeación</v>
          </cell>
          <cell r="V485" t="str">
            <v>La respuesta a su solicitud CTC-BM-17894 se encuentra en el archivo adjunto.</v>
          </cell>
          <cell r="W485">
            <v>25</v>
          </cell>
          <cell r="X485" t="str">
            <v>NO</v>
          </cell>
          <cell r="Y485" t="str">
            <v>Ríos Peraza Gladys Adriana</v>
          </cell>
          <cell r="Z485" t="str">
            <v>Concluido</v>
          </cell>
          <cell r="AA485">
            <v>42692</v>
          </cell>
          <cell r="AB485">
            <v>42699</v>
          </cell>
        </row>
        <row r="486">
          <cell r="B486" t="str">
            <v>CTC-BM-17895</v>
          </cell>
          <cell r="C486" t="str">
            <v>Buen día, al consultar el Índice de tipo de cambio real bilateral con los EUA observó que hay una diferencia importante respecto al mes anterior para el periodo enero 2000 a octubre de 2003, ¿es esto correcto? Agradezco su pronta respuesta, saludos.</v>
          </cell>
          <cell r="D486" t="str">
            <v>Luisa Montoya Ramírez</v>
          </cell>
          <cell r="E486" t="str">
            <v>luisa.montoya@inegi.org.mx</v>
          </cell>
          <cell r="F486" t="str">
            <v>Banco de México</v>
          </cell>
          <cell r="M486" t="str">
            <v>México</v>
          </cell>
          <cell r="O486" t="str">
            <v>Entrega por el Sistema de Solicitudes de Acceso a la Información</v>
          </cell>
          <cell r="P486">
            <v>42692</v>
          </cell>
          <cell r="Q486">
            <v>42724</v>
          </cell>
          <cell r="S486" t="str">
            <v>Información pública</v>
          </cell>
          <cell r="T486" t="str">
            <v>Tipos de cambio</v>
          </cell>
          <cell r="V486" t="str">
            <v>La respuesta a su solicitud CTC-BM-17895 se encuentra en el archivo adjunto.</v>
          </cell>
          <cell r="W486">
            <v>20</v>
          </cell>
          <cell r="X486" t="str">
            <v>NO</v>
          </cell>
          <cell r="Y486" t="str">
            <v>Ríos Peraza Gladys Adriana</v>
          </cell>
          <cell r="Z486" t="str">
            <v>Concluido</v>
          </cell>
          <cell r="AA486">
            <v>42692</v>
          </cell>
          <cell r="AB486">
            <v>42697</v>
          </cell>
        </row>
        <row r="487">
          <cell r="B487" t="str">
            <v>CTC-BM-17896</v>
          </cell>
          <cell r="C487" t="str">
            <v>Hola buenos dias :
El dia 11 de Noviembre realice una transferencia del banco HSBC al banco Bancomer por la cantidad de $150.00 pesos con 00804 Numero de cheque 48600.
El dia 14 de Noviembre realice una transferencia del banco HSBC al banco Bancomer por la cantidad de $150.00 pesos con 00804 Numero de cheque 502.
Los cuales rechazo el banco receptor pero aun no me los an regresado a mi cuenta.
Me despido esperando una pronta respuesta a mi peticion.
Saludos.</v>
          </cell>
          <cell r="D487" t="str">
            <v>JOSE ALFREDO FUENTES VILLEGAS</v>
          </cell>
          <cell r="E487" t="str">
            <v>fuentes_29@hotmail.com</v>
          </cell>
          <cell r="F487" t="str">
            <v>Banco de México</v>
          </cell>
          <cell r="M487" t="str">
            <v>México</v>
          </cell>
          <cell r="O487" t="str">
            <v>Entrega por el Sistema de Solicitudes de Acceso a la Información</v>
          </cell>
          <cell r="P487">
            <v>42692</v>
          </cell>
          <cell r="Q487">
            <v>42724</v>
          </cell>
          <cell r="S487" t="str">
            <v>Información pública</v>
          </cell>
          <cell r="T487" t="str">
            <v>Sistemas electrónicos de pago</v>
          </cell>
          <cell r="V487" t="str">
            <v>La respuesta a su solicitud CTC-BM-17896 se encuentra en el archivo adjunto.</v>
          </cell>
          <cell r="W487">
            <v>20</v>
          </cell>
          <cell r="X487" t="str">
            <v>NO</v>
          </cell>
          <cell r="Y487" t="str">
            <v>Ríos Peraza Gladys Adriana</v>
          </cell>
          <cell r="Z487" t="str">
            <v>Concluido</v>
          </cell>
          <cell r="AA487">
            <v>42692</v>
          </cell>
          <cell r="AB487">
            <v>42697</v>
          </cell>
        </row>
        <row r="488">
          <cell r="B488" t="str">
            <v>CTC-BM-17898</v>
          </cell>
          <cell r="C488" t="str">
            <v>No han publicado las tenencias de valores gubernamentales del 09 de noviembre.</v>
          </cell>
          <cell r="D488" t="str">
            <v>Daniel Alonso Pérez Morales</v>
          </cell>
          <cell r="E488" t="str">
            <v>daniel_pm@outlook.com</v>
          </cell>
          <cell r="F488" t="str">
            <v>Banco de México</v>
          </cell>
          <cell r="O488" t="str">
            <v>Entrega por el Sistema de Solicitudes de Acceso a la Información</v>
          </cell>
          <cell r="P488">
            <v>42692</v>
          </cell>
          <cell r="Q488">
            <v>42724</v>
          </cell>
          <cell r="S488" t="str">
            <v>Información pública</v>
          </cell>
          <cell r="T488" t="str">
            <v>Tenencia y posición en títulos de deuda</v>
          </cell>
          <cell r="V488" t="str">
            <v>La respuesta a su solicitud se encuentra en el archivo adjunto.</v>
          </cell>
          <cell r="W488">
            <v>25</v>
          </cell>
          <cell r="X488" t="str">
            <v>NO</v>
          </cell>
          <cell r="Y488" t="str">
            <v>Ríos Peraza Gladys Adriana</v>
          </cell>
          <cell r="Z488" t="str">
            <v>Concluido</v>
          </cell>
          <cell r="AA488">
            <v>42692</v>
          </cell>
          <cell r="AB488">
            <v>42696</v>
          </cell>
        </row>
        <row r="489">
          <cell r="B489">
            <v>6110000039116</v>
          </cell>
          <cell r="C489" t="str">
            <v>quien puede hacer uso de mis datos personales o de cualquier otra persona ya sea empresa o persona fisica</v>
          </cell>
          <cell r="D489" t="str">
            <v>GISELLE GPE LOPEZ PLAZA</v>
          </cell>
          <cell r="E489" t="str">
            <v>TransparenciaBM@outlook.com</v>
          </cell>
          <cell r="F489" t="str">
            <v>Banco de México</v>
          </cell>
          <cell r="H489" t="str">
            <v>PRIV ROMA</v>
          </cell>
          <cell r="I489" t="str">
            <v>Roma</v>
          </cell>
          <cell r="J489" t="str">
            <v>FRONTERA</v>
          </cell>
          <cell r="K489" t="str">
            <v>Coahuila</v>
          </cell>
          <cell r="L489">
            <v>25660</v>
          </cell>
          <cell r="M489" t="str">
            <v>México</v>
          </cell>
          <cell r="N489" t="str">
            <v xml:space="preserve">Correo electrónico: giselle_guad@hotmail.com </v>
          </cell>
          <cell r="O489" t="str">
            <v>Correo electrónico</v>
          </cell>
          <cell r="P489">
            <v>42692</v>
          </cell>
          <cell r="Q489">
            <v>42724</v>
          </cell>
          <cell r="S489" t="str">
            <v>Información pública</v>
          </cell>
          <cell r="T489" t="str">
            <v>Acceso a la información</v>
          </cell>
          <cell r="V489" t="str">
            <v>La respuesta a su solicitud se encuentra en el archivo adjunto.</v>
          </cell>
          <cell r="W489">
            <v>25</v>
          </cell>
          <cell r="X489" t="str">
            <v>NO</v>
          </cell>
          <cell r="Y489" t="str">
            <v>Ríos Peraza Gladys Adriana</v>
          </cell>
          <cell r="Z489" t="str">
            <v>Concluido</v>
          </cell>
          <cell r="AA489">
            <v>42692</v>
          </cell>
          <cell r="AB489">
            <v>42697</v>
          </cell>
        </row>
        <row r="490">
          <cell r="B490">
            <v>6110000039216</v>
          </cell>
          <cell r="C490" t="str">
            <v>Información Publica solicitada</v>
          </cell>
          <cell r="D490" t="str">
            <v>DANIELA LOPEZ JIMENEZ</v>
          </cell>
          <cell r="E490" t="str">
            <v>TransparenciaBM@outlook.com</v>
          </cell>
          <cell r="F490" t="str">
            <v>Banco de México</v>
          </cell>
          <cell r="H490" t="str">
            <v>TAMAULIPAS</v>
          </cell>
          <cell r="I490" t="str">
            <v>San Pedro</v>
          </cell>
          <cell r="J490" t="str">
            <v xml:space="preserve"> IRAPUATO</v>
          </cell>
          <cell r="K490" t="str">
            <v>Guanajuato</v>
          </cell>
          <cell r="L490">
            <v>36520</v>
          </cell>
          <cell r="M490" t="str">
            <v>México</v>
          </cell>
          <cell r="N490" t="str">
            <v xml:space="preserve">Salario de un funcionario en el Banco de Mexico,
Correo electrónico: daniela.eunice.95@gmail.com </v>
          </cell>
          <cell r="O490" t="str">
            <v>Correo electrónico</v>
          </cell>
          <cell r="P490">
            <v>42692</v>
          </cell>
          <cell r="Q490">
            <v>42724</v>
          </cell>
          <cell r="S490" t="str">
            <v>Información pública</v>
          </cell>
          <cell r="T490" t="str">
            <v>Sueldos y salarios</v>
          </cell>
          <cell r="V490" t="str">
            <v>La respuesta a su solicitud se encuentra en el archivo adjunto.</v>
          </cell>
          <cell r="W490">
            <v>25</v>
          </cell>
          <cell r="X490" t="str">
            <v>NO</v>
          </cell>
          <cell r="Y490" t="str">
            <v>Ríos Peraza Gladys Adriana</v>
          </cell>
          <cell r="Z490" t="str">
            <v>Concluido</v>
          </cell>
          <cell r="AA490">
            <v>42692</v>
          </cell>
          <cell r="AB490">
            <v>42696</v>
          </cell>
        </row>
        <row r="491">
          <cell r="B491" t="str">
            <v>CTC-BM-17902</v>
          </cell>
          <cell r="C491" t="str">
            <v>Hace meses, tuve la oportunidad de asistir a una conferencia en el Banco de México, por lo cual espero me puedan resolver unas dudas/preguntas acerca de las actividades del Banco de México respecto a la Política Monetaria.
¿Se han cumplido  los objetivos del Banco de México en materia de inflación?
¿Qué expectativas tiene sobre el tipo de cambio actualmente?
¿Cómo evalúa el Banco de México su política monetaria para saber si está funcionando ?
La última pregunta es la más importante, en debido caso que las demás no pueda darme una solución le pido por favor atienda la ultima.
Muchas Gracias por su atención, espero su pronta respuesta.</v>
          </cell>
          <cell r="D491" t="str">
            <v>Sergio Daniel Barbosa García</v>
          </cell>
          <cell r="E491" t="str">
            <v>sbarbosa0@ucol.mx</v>
          </cell>
          <cell r="F491" t="str">
            <v>Banco de México</v>
          </cell>
          <cell r="O491" t="str">
            <v>Entrega por el Sistema de Solicitudes de Acceso a la Información</v>
          </cell>
          <cell r="P491">
            <v>42692</v>
          </cell>
          <cell r="Q491">
            <v>42724</v>
          </cell>
          <cell r="S491" t="str">
            <v>Información pública</v>
          </cell>
          <cell r="T491" t="str">
            <v>Objetivos de inflación</v>
          </cell>
          <cell r="V491" t="str">
            <v>La respuesta a su solicitud CTC-BM-17902 se encuentra en el archivo adjunto.</v>
          </cell>
          <cell r="W491">
            <v>25</v>
          </cell>
          <cell r="X491" t="str">
            <v>NO</v>
          </cell>
          <cell r="Y491" t="str">
            <v>Ríos Peraza Gladys Adriana</v>
          </cell>
          <cell r="Z491" t="str">
            <v>Concluido</v>
          </cell>
          <cell r="AA491">
            <v>42692</v>
          </cell>
          <cell r="AB491">
            <v>42698</v>
          </cell>
        </row>
        <row r="492">
          <cell r="B492" t="str">
            <v>CTC-BM-17903</v>
          </cell>
          <cell r="C492" t="str">
            <v>Buen día, el motivo de mi correo es para preguntar sobre las series que se encuentran en (CE85)-Importaciones.
La table se encuentra en Balaza de pagos, Comercio Exterior, por Paises, Importaciones, Total.
La serie que estamos revisando se llama: Estados unidos (Total, America, America del Norte, Estados Unidos).
Al parecer los datos para la serie de Importaciones- Estados Unidos han tenido un repentino cambio desde el año 2011. 
Decimos esto porque hemos comparado las cifras con los datos de US Census Bureau. Una base de datos de Estados Unidos, el cual al realizar Mexico las importaciones, el sistema de US lo registra como Exportaciones FAS de Mexico. 
Estas dos estadisticas (Importaciones: Estados Unidos y Exportaciones FAS Mexico) iban con la misma tendencia, pero desde el año 2011 la tendencia se rompio y muestran una brecha diferente.
Nos gustaria saber de donde obtiene Banco de Mexico los datos para las Importaciones y Exportaciones POR PAISES o si tienen un arreglo especial con alguna fuente.
Esperando puedan ayudarme al respecto, queda a sus ordenes.
Rocio Miguel</v>
          </cell>
          <cell r="D492" t="str">
            <v>Rocio Miguel Samano</v>
          </cell>
          <cell r="E492" t="str">
            <v>romiguel@securities.com</v>
          </cell>
          <cell r="F492" t="str">
            <v>Banco de México</v>
          </cell>
          <cell r="M492" t="str">
            <v>Estados Unidos</v>
          </cell>
          <cell r="O492" t="str">
            <v>Entrega por el Sistema de Solicitudes de Acceso a la Información</v>
          </cell>
          <cell r="P492">
            <v>42692</v>
          </cell>
          <cell r="Q492">
            <v>42724</v>
          </cell>
          <cell r="S492" t="str">
            <v>Información pública</v>
          </cell>
          <cell r="T492" t="str">
            <v>Comercio exterior</v>
          </cell>
          <cell r="V492" t="str">
            <v>La respuesta a su solicitud se encuentra en el archivo adjunto.</v>
          </cell>
          <cell r="W492">
            <v>25</v>
          </cell>
          <cell r="X492" t="str">
            <v>NO</v>
          </cell>
          <cell r="Y492" t="str">
            <v>Ríos Peraza Gladys Adriana</v>
          </cell>
          <cell r="Z492" t="str">
            <v>Concluido</v>
          </cell>
          <cell r="AA492">
            <v>42692</v>
          </cell>
          <cell r="AB492">
            <v>42698</v>
          </cell>
        </row>
        <row r="493">
          <cell r="B493" t="str">
            <v>CTC-BM-17904</v>
          </cell>
          <cell r="C493" t="str">
            <v>Buenas tardes, 
Estoy intentando bajar el PDF de un comprobante SPEI del 2015, pero me sale error. El XML sí lo pude bajar. ¿Me pueden por favor enviar ese PDF?
Fecha: 25-09-2015
Referencia: 0000001
Banco emisor: HSBC
Banco receptor: BANAMEX
Cuenta receptora: 002180002321680135
Monto: $74,430.26</v>
          </cell>
          <cell r="D493" t="str">
            <v>Tais Antezana Pacheco</v>
          </cell>
          <cell r="E493" t="str">
            <v>tap@headways.com.mx</v>
          </cell>
          <cell r="F493" t="str">
            <v>Banco de México</v>
          </cell>
          <cell r="M493" t="str">
            <v>México</v>
          </cell>
          <cell r="O493" t="str">
            <v>Entrega por el Sistema de Solicitudes de Acceso a la Información</v>
          </cell>
          <cell r="P493">
            <v>42692</v>
          </cell>
          <cell r="Q493">
            <v>42724</v>
          </cell>
          <cell r="S493" t="str">
            <v>Información pública</v>
          </cell>
          <cell r="T493" t="str">
            <v>SPEI</v>
          </cell>
          <cell r="V493" t="str">
            <v>La respuesta a su solicitud CTC-BM-17904 se encuentra en el archivo adjunto.</v>
          </cell>
          <cell r="W493">
            <v>25</v>
          </cell>
          <cell r="X493" t="str">
            <v>NO</v>
          </cell>
          <cell r="Y493" t="str">
            <v>Ríos Peraza Gladys Adriana</v>
          </cell>
          <cell r="Z493" t="str">
            <v>Concluido</v>
          </cell>
          <cell r="AA493">
            <v>42692</v>
          </cell>
          <cell r="AB493">
            <v>42698</v>
          </cell>
        </row>
        <row r="494">
          <cell r="B494" t="str">
            <v>CTC-BM-17906</v>
          </cell>
          <cell r="C494" t="str">
            <v>Buenos días:
Tengo una duda que me gustaría comentarles.
Si bien el Banco Central tiene solo como objetivo mantener el poder adquisitivo de la moneda, con una baja inflación que se logra a través del establecimiento de una tasa de interés objetivo; dada la apertura comercial, al parecer lo importante no es sólo la observación de las variables nacionales, sino también las de nuestros principales socios comerciales; es decir, la inflación local frente a la inflación externa, considerando el tipo de cambio de la moneda local frente a la moneda extranjera, lo cual quedaría resumido en el tipo de cambio real (poder adquisitivo nacional frente al internacional). Entonces podríamos afirmar que la estabilidad en la actividad económica se alcanzaría logrando la estabilidad no solo de la inflación, sino del Tipo de Cambio Real.  Esto último implicaría dejar que, cuando sea necesario, la inflación nacional se incremente ante depreciaciones considerables observadas del tipo de cambio fix nominal, para evitar apreciaciones del tipo de cambio real asociados a incrementos riesgosos en el déficit de la cuenta corriente, contribuyendo de esta manera a disminuir las pronunciadas caídas del ciclo económico.
La estabilidad del tipo de cambio real se lograría estableciendo objetivos para la tasa de interés relativa (Vgr. Partiendo del EMBIplus de México), el gap de la tasa de interés nacional frente a la tasa de nuestro principal socio comercial que es Estados Unidos. De esta manera se estaría reconociendo que las decisiones nacionales e internacionales son interdependientes.
Agradezco de antemano la atención y aprovecho para enviarles un cordial saludo.
Lissette Wendy Moreno Villanueva.</v>
          </cell>
          <cell r="D494" t="str">
            <v>Wendy Moreno</v>
          </cell>
          <cell r="E494" t="str">
            <v>wendymoreno@hotmail.com</v>
          </cell>
          <cell r="F494" t="str">
            <v>Banco de México</v>
          </cell>
          <cell r="M494" t="str">
            <v>México</v>
          </cell>
          <cell r="O494" t="str">
            <v>Entrega por el Sistema de Solicitudes de Acceso a la Información</v>
          </cell>
          <cell r="P494">
            <v>42692</v>
          </cell>
          <cell r="Q494">
            <v>42725</v>
          </cell>
          <cell r="S494" t="str">
            <v>Información pública</v>
          </cell>
          <cell r="T494" t="str">
            <v>Acceso a la información</v>
          </cell>
          <cell r="V494" t="str">
            <v>La respuesta a su consulta CTC-BM-17906 la encontrará adjunto.</v>
          </cell>
          <cell r="W494">
            <v>15</v>
          </cell>
          <cell r="X494" t="str">
            <v>NO</v>
          </cell>
          <cell r="Y494" t="str">
            <v>Casillas Trejo Elizabeth</v>
          </cell>
          <cell r="Z494" t="str">
            <v>Concluido</v>
          </cell>
          <cell r="AA494">
            <v>42692</v>
          </cell>
          <cell r="AB494">
            <v>42698</v>
          </cell>
        </row>
        <row r="495">
          <cell r="B495" t="str">
            <v>CTC-BM-17908</v>
          </cell>
          <cell r="C495" t="str">
            <v>Buenas noches. solo escribo para solicitar informacion de como obtener monedas conmemorativas</v>
          </cell>
          <cell r="D495" t="str">
            <v>pedro guerrero</v>
          </cell>
          <cell r="E495" t="str">
            <v>pett.moreno@hotmail.com</v>
          </cell>
          <cell r="F495" t="str">
            <v>Banco de México</v>
          </cell>
          <cell r="O495" t="str">
            <v>Entrega por el Sistema de Solicitudes de Acceso a la Información</v>
          </cell>
          <cell r="P495">
            <v>42693</v>
          </cell>
          <cell r="Q495">
            <v>42725</v>
          </cell>
          <cell r="S495" t="str">
            <v>Información pública</v>
          </cell>
          <cell r="T495" t="str">
            <v>Monedas metálicas</v>
          </cell>
          <cell r="V495" t="str">
            <v>La respuesta a su solicitud CTC-BM-17908 se encuentra en el archivo adjunto.</v>
          </cell>
          <cell r="W495">
            <v>25</v>
          </cell>
          <cell r="X495" t="str">
            <v>NO</v>
          </cell>
          <cell r="Y495" t="str">
            <v>Ríos Peraza Gladys Adriana</v>
          </cell>
          <cell r="Z495" t="str">
            <v>Concluido</v>
          </cell>
          <cell r="AA495">
            <v>42693</v>
          </cell>
          <cell r="AB495">
            <v>42699</v>
          </cell>
        </row>
        <row r="496">
          <cell r="B496" t="str">
            <v>CTC-BM-17909</v>
          </cell>
          <cell r="C496" t="str">
            <v>Buenas noches,tengo una tarea donde me piden investigar los pronosticos mas recientes para el PIB (14 al 16 de noviembre del 2016)y como justifican ese pronostico.
espero me puedan ayudar por su atencion gracias</v>
          </cell>
          <cell r="D496" t="str">
            <v>selene mendoza luciano</v>
          </cell>
          <cell r="E496" t="str">
            <v>selene_luciano@hotmail.com</v>
          </cell>
          <cell r="F496" t="str">
            <v>Banco de México</v>
          </cell>
          <cell r="M496" t="str">
            <v>México</v>
          </cell>
          <cell r="O496" t="str">
            <v>Entrega por el Sistema de Solicitudes de Acceso a la Información</v>
          </cell>
          <cell r="P496">
            <v>42693</v>
          </cell>
          <cell r="Q496">
            <v>42725</v>
          </cell>
          <cell r="S496" t="str">
            <v>Información pública</v>
          </cell>
          <cell r="T496" t="str">
            <v>Economía abierta</v>
          </cell>
          <cell r="V496" t="str">
            <v>La respuesta a su solicitud CTC-BM-17909 se encuentra en el archivo adjunto.</v>
          </cell>
          <cell r="W496">
            <v>25</v>
          </cell>
          <cell r="X496" t="str">
            <v>NO</v>
          </cell>
          <cell r="Y496" t="str">
            <v>Ríos Peraza Gladys Adriana</v>
          </cell>
          <cell r="Z496" t="str">
            <v>Concluido</v>
          </cell>
          <cell r="AA496">
            <v>42693</v>
          </cell>
          <cell r="AB496">
            <v>42702</v>
          </cell>
        </row>
        <row r="497">
          <cell r="B497" t="str">
            <v>CTC-BM-17910</v>
          </cell>
          <cell r="C497" t="str">
            <v>Tengo un bono tipo escolar al portador de 10 pesos comprado en 1961 y con vencimiento en 1971 a cobrar 20 pesos. Nunca fue cobrado, por lo que quiero saber si es posible hacerlo efectivo y cuáles intereses acumuló en los 45 años que han transcurrido. Saludos. Patricio Eufracio Solano</v>
          </cell>
          <cell r="D497" t="str">
            <v>Julio Patricio Eufracio Solano</v>
          </cell>
          <cell r="E497" t="str">
            <v>patricioeufracio@exalumno.unam.mx</v>
          </cell>
          <cell r="F497" t="str">
            <v>Banco de México</v>
          </cell>
          <cell r="M497" t="str">
            <v>México</v>
          </cell>
          <cell r="O497" t="str">
            <v>Entrega por el Sistema de Solicitudes de Acceso a la Información</v>
          </cell>
          <cell r="P497">
            <v>42694</v>
          </cell>
          <cell r="Q497">
            <v>42725</v>
          </cell>
          <cell r="S497" t="str">
            <v>Información pública</v>
          </cell>
          <cell r="T497" t="str">
            <v>Control de legalidad</v>
          </cell>
          <cell r="V497" t="str">
            <v>La respuesta a su solicitud CTC-BM-17910 se encuentra en el archivo adjunto.</v>
          </cell>
          <cell r="W497">
            <v>25</v>
          </cell>
          <cell r="X497" t="str">
            <v>NO</v>
          </cell>
          <cell r="Y497" t="str">
            <v>Ríos Peraza Gladys Adriana</v>
          </cell>
          <cell r="Z497" t="str">
            <v>Concluido</v>
          </cell>
          <cell r="AA497">
            <v>42694</v>
          </cell>
          <cell r="AB497">
            <v>42699</v>
          </cell>
        </row>
        <row r="498">
          <cell r="B498" t="str">
            <v>CTC-BM-17911</v>
          </cell>
          <cell r="C498" t="str">
            <v>Buenas tardes. En su página es la información disponible sobre los valores de crédito de la entidad distritral. Me pregunto si esta información está disponible con un mayor grado de granularidad y todavía no hay información sobre los importes de los depósitos.</v>
          </cell>
          <cell r="D498" t="str">
            <v>Vanessa</v>
          </cell>
          <cell r="E498" t="str">
            <v>vanessaboucinha8@gmail.com</v>
          </cell>
          <cell r="F498" t="str">
            <v>Banco de México</v>
          </cell>
          <cell r="O498" t="str">
            <v>Entrega por el Sistema de Solicitudes de Acceso a la Información</v>
          </cell>
          <cell r="P498">
            <v>42695</v>
          </cell>
          <cell r="Q498">
            <v>42725</v>
          </cell>
          <cell r="S498" t="str">
            <v>Información pública</v>
          </cell>
          <cell r="T498" t="str">
            <v>Acceso a la información</v>
          </cell>
          <cell r="V498" t="str">
            <v>Se cierra la solicitud por desistimiento del solicitante al no atender el requerimiento del Banco para enviar información adicional a su solicitud.</v>
          </cell>
          <cell r="W498">
            <v>20</v>
          </cell>
          <cell r="X498" t="str">
            <v>NO</v>
          </cell>
          <cell r="Y498" t="str">
            <v>Casillas Trejo Elizabeth</v>
          </cell>
          <cell r="Z498" t="str">
            <v>Concluido</v>
          </cell>
          <cell r="AA498">
            <v>42695</v>
          </cell>
          <cell r="AB498">
            <v>42712</v>
          </cell>
        </row>
        <row r="499">
          <cell r="B499" t="str">
            <v>CTC-BM-17912</v>
          </cell>
          <cell r="C499" t="str">
            <v>Buenos dias
Deseo dar seguimiento a una solicitud de transferencia realizada desde Estados Unidos el dia 10 de Noviembre del 2016, ya que a la fecha mi banco no me ha proporcionado informacion, me gustaria saber cual es el procedimiento a seguir para saber el status de este....Muchas Gracias.</v>
          </cell>
          <cell r="D499" t="str">
            <v>Sandra Alicia Franco</v>
          </cell>
          <cell r="E499" t="str">
            <v>fm_saandra@hotmail.com</v>
          </cell>
          <cell r="F499" t="str">
            <v>Banco de México</v>
          </cell>
          <cell r="M499" t="str">
            <v>México</v>
          </cell>
          <cell r="O499" t="str">
            <v>Entrega por el Sistema de Solicitudes de Acceso a la Información</v>
          </cell>
          <cell r="P499">
            <v>42695</v>
          </cell>
          <cell r="Q499">
            <v>42725</v>
          </cell>
          <cell r="S499" t="str">
            <v>Información pública</v>
          </cell>
          <cell r="T499" t="str">
            <v>Sistemas electrónicos de pago</v>
          </cell>
          <cell r="V499" t="str">
            <v>La respuesta as u solicitud CTC-BM-17912 se encuentra en el archivo adjunto.</v>
          </cell>
          <cell r="W499">
            <v>20</v>
          </cell>
          <cell r="X499" t="str">
            <v>NO</v>
          </cell>
          <cell r="Y499" t="str">
            <v>Ríos Peraza Gladys Adriana</v>
          </cell>
          <cell r="Z499" t="str">
            <v>Concluido</v>
          </cell>
          <cell r="AA499">
            <v>42695</v>
          </cell>
          <cell r="AB499">
            <v>42697</v>
          </cell>
        </row>
        <row r="500">
          <cell r="B500" t="str">
            <v>CTC-BM-17913</v>
          </cell>
          <cell r="C500" t="str">
            <v>Buen día. Agradecería su orientación para obtener información textual que me permita comprender mejor las fluctuaciones que generan minusvalía en Bonos de Gobierno a tasa fija (causas, tendencias, expectativas, etc.).Grcias de antemano.</v>
          </cell>
          <cell r="D500" t="str">
            <v>Ricardo Nuño Cázares</v>
          </cell>
          <cell r="E500" t="str">
            <v>nunocric@hotmail.com</v>
          </cell>
          <cell r="F500" t="str">
            <v>Banco de México</v>
          </cell>
          <cell r="M500" t="str">
            <v>México</v>
          </cell>
          <cell r="O500" t="str">
            <v>Entrega por el Sistema de Solicitudes de Acceso a la Información</v>
          </cell>
          <cell r="P500">
            <v>42696</v>
          </cell>
          <cell r="Q500">
            <v>42725</v>
          </cell>
          <cell r="S500" t="str">
            <v>Información pública</v>
          </cell>
          <cell r="T500" t="str">
            <v>Deuda pública</v>
          </cell>
          <cell r="V500" t="str">
            <v>La respuesta a su solicitud CTC-BM-17913, se encuentra en el archivo adjunto.</v>
          </cell>
          <cell r="W500">
            <v>20</v>
          </cell>
          <cell r="X500" t="str">
            <v>NO</v>
          </cell>
          <cell r="Y500" t="str">
            <v>Ríos Peraza Gladys Adriana</v>
          </cell>
          <cell r="Z500" t="str">
            <v>Concluido</v>
          </cell>
          <cell r="AA500">
            <v>42696</v>
          </cell>
          <cell r="AB500">
            <v>42697</v>
          </cell>
        </row>
        <row r="501">
          <cell r="B501" t="str">
            <v>CTC-BM-17914</v>
          </cell>
          <cell r="C501" t="str">
            <v>buenos dias en donde puedo ver en tiempo real el precio del bono m noviembre 42</v>
          </cell>
          <cell r="D501" t="str">
            <v>irma jimenez</v>
          </cell>
          <cell r="E501" t="str">
            <v>ijimenezm@actinver.com.mx</v>
          </cell>
          <cell r="F501" t="str">
            <v>Banco de México</v>
          </cell>
          <cell r="M501" t="str">
            <v>México</v>
          </cell>
          <cell r="O501" t="str">
            <v>Entrega por el Sistema de Solicitudes de Acceso a la Información</v>
          </cell>
          <cell r="P501">
            <v>42696</v>
          </cell>
          <cell r="Q501">
            <v>42725</v>
          </cell>
          <cell r="S501" t="str">
            <v>Información no competencia del BM</v>
          </cell>
          <cell r="T501" t="str">
            <v>Acceso a la información</v>
          </cell>
          <cell r="V501" t="str">
            <v>La respuesta a su solicitud CTC-BM-17914 se encuentra en el archivo adjunto.</v>
          </cell>
          <cell r="W501">
            <v>20</v>
          </cell>
          <cell r="X501" t="str">
            <v>NO</v>
          </cell>
          <cell r="Y501" t="str">
            <v>Ríos Peraza Gladys Adriana</v>
          </cell>
          <cell r="Z501" t="str">
            <v>Concluido</v>
          </cell>
          <cell r="AA501">
            <v>42696</v>
          </cell>
          <cell r="AB501">
            <v>42697</v>
          </cell>
        </row>
        <row r="502">
          <cell r="B502" t="str">
            <v>CTC-BM-17915</v>
          </cell>
          <cell r="C502" t="str">
            <v>Solicitud de información sobre el estatus, de Transferencia Bancaria, de Banco Azteca a Banamex, del 16-Nov-16 a las 11:01 hrs., con clave de rastreo: 283695834.</v>
          </cell>
          <cell r="D502" t="str">
            <v>Jose Federico Vivas Zacarias</v>
          </cell>
          <cell r="E502" t="str">
            <v>jose_federico_v@hotmail.com</v>
          </cell>
          <cell r="F502" t="str">
            <v>Banco de México</v>
          </cell>
          <cell r="M502" t="str">
            <v>México</v>
          </cell>
          <cell r="O502" t="str">
            <v>Entrega por el Sistema de Solicitudes de Acceso a la Información</v>
          </cell>
          <cell r="P502">
            <v>42696</v>
          </cell>
          <cell r="Q502">
            <v>42725</v>
          </cell>
          <cell r="S502" t="str">
            <v>Información pública</v>
          </cell>
          <cell r="T502" t="str">
            <v>Sistemas electrónicos de pago</v>
          </cell>
          <cell r="V502" t="str">
            <v>La respuesta a su consulta CTC-BM-17915 la encontrará en el archivo adjunto.</v>
          </cell>
          <cell r="W502">
            <v>25</v>
          </cell>
          <cell r="X502" t="str">
            <v>NO</v>
          </cell>
          <cell r="Y502" t="str">
            <v>Casillas Trejo Elizabeth</v>
          </cell>
          <cell r="Z502" t="str">
            <v>Concluido</v>
          </cell>
          <cell r="AA502">
            <v>42696</v>
          </cell>
          <cell r="AB502">
            <v>42696</v>
          </cell>
        </row>
        <row r="503">
          <cell r="B503" t="str">
            <v>CTC-BM-17916</v>
          </cell>
          <cell r="C503" t="str">
            <v>Soy Consultor tengo dos clientes con dos casos diferentes:
1) es una empresa mexicana que gano una de las licitaciones ronda 1 Pemex/sener, se va a endeudar ene dolares, existe en Mexico un instrumento de cobertura cambiara que mi cliente pueda contratar? y donde o con que banco ya acudi a Inbursa y a Banamex  y no saben o no he encontrado al personal adecuado.
2) Otro cliente consiguio una linea de credito de un fondo ingles para financiar la construccion de un desarrollo hotelero.
Consultas:
1) Se puede operar en Mexico este tipo de financiamientos?
2) El fondo le pide que un banco mexicano emita una garantia dondee se comprometa a pagarle al Fondo  en caso de que mi cliente no pague. Banco de Mexico emite esa garantia o se tramita con cualquier banco comercial? 
Quedo pendiente de sus amablees instrucciones, saludos
Rita Nuñez
5527713718 cel
17391602</v>
          </cell>
          <cell r="D503" t="str">
            <v>rita nuñez</v>
          </cell>
          <cell r="E503" t="str">
            <v>ritanunez26@gmail.com</v>
          </cell>
          <cell r="F503" t="str">
            <v>Banco de México</v>
          </cell>
          <cell r="O503" t="str">
            <v>Entrega por el Sistema de Solicitudes de Acceso a la Información</v>
          </cell>
          <cell r="P503">
            <v>42696</v>
          </cell>
          <cell r="Q503">
            <v>42725</v>
          </cell>
          <cell r="S503" t="str">
            <v>Información pública</v>
          </cell>
          <cell r="T503" t="str">
            <v>Control de legalidad</v>
          </cell>
          <cell r="V503" t="str">
            <v>La respuesta a su consulta CTC-BM-17916 la encontrará en el archivo adjunto.</v>
          </cell>
          <cell r="W503">
            <v>45</v>
          </cell>
          <cell r="X503" t="str">
            <v>NO</v>
          </cell>
          <cell r="Y503" t="str">
            <v>Casillas Trejo Elizabeth</v>
          </cell>
          <cell r="Z503" t="str">
            <v>Concluido</v>
          </cell>
          <cell r="AA503">
            <v>42696</v>
          </cell>
          <cell r="AB503">
            <v>42699</v>
          </cell>
        </row>
        <row r="504">
          <cell r="B504" t="str">
            <v>CTC-BM-17917</v>
          </cell>
          <cell r="C504" t="str">
            <v>Buenas tardes, 
Estou haciendo una analisis sobre los servicos financieros. Me puede enviar los depositos del ano de 2015? Solo he encontrado informacion de 2010. tiene la informacion disponible por entidad federativa ou localidad?
Tienen los ingresos disponibles por localidad?
me quedo esperando una respuesta. 
Muchas gracias</v>
          </cell>
          <cell r="D504" t="str">
            <v>Patrícia Sequeira Fino</v>
          </cell>
          <cell r="E504" t="str">
            <v>pfino@deloitte.pt</v>
          </cell>
          <cell r="F504" t="str">
            <v>Banco de México</v>
          </cell>
          <cell r="M504" t="str">
            <v>Portugal</v>
          </cell>
          <cell r="O504" t="str">
            <v>Entrega por el Sistema de Solicitudes de Acceso a la Información</v>
          </cell>
          <cell r="P504">
            <v>42696</v>
          </cell>
          <cell r="Q504">
            <v>42725</v>
          </cell>
          <cell r="S504" t="str">
            <v>Información pública</v>
          </cell>
          <cell r="T504" t="str">
            <v>Acceso a la información</v>
          </cell>
          <cell r="V504" t="str">
            <v>Se cierra la solicitud por desistimiento del solicitante al no atender el requerimiento del Banco para enviar información adicional a su solicitud.</v>
          </cell>
          <cell r="W504">
            <v>25</v>
          </cell>
          <cell r="X504" t="str">
            <v>NO</v>
          </cell>
          <cell r="Y504" t="str">
            <v>Casillas Trejo Elizabeth</v>
          </cell>
          <cell r="Z504" t="str">
            <v>Concluido</v>
          </cell>
          <cell r="AA504">
            <v>42696</v>
          </cell>
          <cell r="AB504">
            <v>42712</v>
          </cell>
        </row>
        <row r="505">
          <cell r="B505">
            <v>6110000039316</v>
          </cell>
          <cell r="C505" t="str">
            <v xml:space="preserve">SOLICITO INFORMACIÓN DE DELA DEUDA EXTERNA QUE TIENE MÉXICO CON ESTADOS UNIDOS
</v>
          </cell>
          <cell r="D505" t="str">
            <v>PEDRO MARIN MONTESINOS</v>
          </cell>
          <cell r="E505" t="str">
            <v>TransparenciaBM@outlook.com</v>
          </cell>
          <cell r="F505" t="str">
            <v>Banco de México</v>
          </cell>
          <cell r="H505" t="str">
            <v>AGUACATES</v>
          </cell>
          <cell r="I505" t="str">
            <v>La Esperanza</v>
          </cell>
          <cell r="J505" t="str">
            <v>SANTIAGO JUXTLAHUACA</v>
          </cell>
          <cell r="K505" t="str">
            <v>Oaxaca</v>
          </cell>
          <cell r="L505">
            <v>69700</v>
          </cell>
          <cell r="M505" t="str">
            <v>México</v>
          </cell>
          <cell r="N505" t="str">
            <v>CUANTO SE A PAGADO Y CUANTO AUN SE DEBE // Correo electrónico: pedrithopd@gmail.com</v>
          </cell>
          <cell r="O505" t="str">
            <v>Correo electrónico</v>
          </cell>
          <cell r="P505">
            <v>42696</v>
          </cell>
          <cell r="Q505">
            <v>42725</v>
          </cell>
          <cell r="S505" t="str">
            <v>Información pública</v>
          </cell>
          <cell r="T505" t="str">
            <v>Deuda pública</v>
          </cell>
          <cell r="V505" t="str">
            <v>La respuesta a su solicitud 6110000039316 la encontrará en el archivo adjunto.</v>
          </cell>
          <cell r="W505">
            <v>15</v>
          </cell>
          <cell r="X505" t="str">
            <v>NO</v>
          </cell>
          <cell r="Y505" t="str">
            <v>Casillas Trejo Elizabeth</v>
          </cell>
          <cell r="Z505" t="str">
            <v>Concluido</v>
          </cell>
          <cell r="AA505">
            <v>42696</v>
          </cell>
          <cell r="AB505">
            <v>42699</v>
          </cell>
        </row>
        <row r="506">
          <cell r="B506">
            <v>6110000039416</v>
          </cell>
          <cell r="C506" t="str">
            <v>El monto al que asciende la cuenta bancaria de Enrique Peña Nieto</v>
          </cell>
          <cell r="D506" t="str">
            <v>FLOR CORTES MANZANARES</v>
          </cell>
          <cell r="E506" t="str">
            <v>TransparenciaBM@outlook.com</v>
          </cell>
          <cell r="F506" t="str">
            <v>Banco de México</v>
          </cell>
          <cell r="H506" t="str">
            <v>JUEN ESCUTIA</v>
          </cell>
          <cell r="I506" t="str">
            <v>La Reforma</v>
          </cell>
          <cell r="J506" t="str">
            <v>ASUNCION TLACOLULITA</v>
          </cell>
          <cell r="K506" t="str">
            <v>Oaxaca</v>
          </cell>
          <cell r="L506">
            <v>70571</v>
          </cell>
          <cell r="M506" t="str">
            <v>México</v>
          </cell>
          <cell r="N506" t="str">
            <v>Correo electrónico: kren_crvantz@hotmail.com</v>
          </cell>
          <cell r="O506" t="str">
            <v>Correo electrónico</v>
          </cell>
          <cell r="P506">
            <v>42696</v>
          </cell>
          <cell r="Q506">
            <v>42725</v>
          </cell>
          <cell r="S506" t="str">
            <v>Información no competencia del BM</v>
          </cell>
          <cell r="T506" t="str">
            <v>Acceso a la información</v>
          </cell>
          <cell r="V506" t="str">
            <v>La respuesta a su solicitud se encuentra en el archivo adjunto.</v>
          </cell>
          <cell r="W506">
            <v>25</v>
          </cell>
          <cell r="X506" t="str">
            <v>NO</v>
          </cell>
          <cell r="Y506" t="str">
            <v>Ríos Peraza Gladys Adriana</v>
          </cell>
          <cell r="Z506" t="str">
            <v>Concluido</v>
          </cell>
          <cell r="AA506">
            <v>42696</v>
          </cell>
          <cell r="AB506">
            <v>42698</v>
          </cell>
        </row>
        <row r="507">
          <cell r="B507">
            <v>6110000039516</v>
          </cell>
          <cell r="C507" t="str">
            <v>A cuanto haciende la deuda externa con los estados unidos de norte américa  y para cuando se espera quede liquidada  así como el programa de pago de dicha deuda</v>
          </cell>
          <cell r="D507" t="str">
            <v>FRANCISCO GONZALEZ LOPEZ</v>
          </cell>
          <cell r="E507" t="str">
            <v>TransparenciaBM@outlook.com</v>
          </cell>
          <cell r="F507" t="str">
            <v>Banco de México</v>
          </cell>
          <cell r="H507" t="str">
            <v>COLIMA</v>
          </cell>
          <cell r="I507" t="str">
            <v>Popular</v>
          </cell>
          <cell r="J507" t="str">
            <v>SAN LUIS POTOSI</v>
          </cell>
          <cell r="K507" t="str">
            <v>San Luis Potosí</v>
          </cell>
          <cell r="L507">
            <v>78300</v>
          </cell>
          <cell r="M507" t="str">
            <v>México</v>
          </cell>
          <cell r="N507" t="str">
            <v>Correo electrónico: josefrancisco-16@hotmail.com</v>
          </cell>
          <cell r="O507" t="str">
            <v>Correo electrónico</v>
          </cell>
          <cell r="P507">
            <v>42696</v>
          </cell>
          <cell r="Q507">
            <v>42725</v>
          </cell>
          <cell r="S507" t="str">
            <v>Información pública</v>
          </cell>
          <cell r="T507" t="str">
            <v>Deuda pública</v>
          </cell>
          <cell r="V507" t="str">
            <v>La respuesta a su solicitud 6110000039516 la encontrará adjunto.</v>
          </cell>
          <cell r="W507">
            <v>35</v>
          </cell>
          <cell r="X507" t="str">
            <v>NO</v>
          </cell>
          <cell r="Y507" t="str">
            <v>Casillas Trejo Elizabeth</v>
          </cell>
          <cell r="Z507" t="str">
            <v>Concluido</v>
          </cell>
          <cell r="AA507">
            <v>42696</v>
          </cell>
          <cell r="AB507">
            <v>42698</v>
          </cell>
        </row>
        <row r="508">
          <cell r="B508">
            <v>6110000039616</v>
          </cell>
          <cell r="C508" t="str">
            <v xml:space="preserve">Por que el dollar los dias jueves suele elevarse en el banco de mexico
</v>
          </cell>
          <cell r="D508" t="str">
            <v>PATRICI CASTILLO OJEDA</v>
          </cell>
          <cell r="E508" t="str">
            <v>TransparenciaBM@outlook.com</v>
          </cell>
          <cell r="F508" t="str">
            <v>Banco de México</v>
          </cell>
          <cell r="H508" t="str">
            <v>COSTA SERENA #11</v>
          </cell>
          <cell r="I508" t="str">
            <v>Costa del Sol</v>
          </cell>
          <cell r="J508" t="str">
            <v>HERMOSILLO</v>
          </cell>
          <cell r="K508" t="str">
            <v>Sonora</v>
          </cell>
          <cell r="L508">
            <v>83284</v>
          </cell>
          <cell r="M508" t="str">
            <v>México</v>
          </cell>
          <cell r="N508" t="str">
            <v>Correo electrónico: patty_945@hotmail.com</v>
          </cell>
          <cell r="O508" t="str">
            <v>Correo electrónico</v>
          </cell>
          <cell r="P508">
            <v>42696</v>
          </cell>
          <cell r="Q508">
            <v>42725</v>
          </cell>
          <cell r="S508" t="str">
            <v>Información pública</v>
          </cell>
          <cell r="T508" t="str">
            <v>Política cambiaria</v>
          </cell>
          <cell r="V508" t="str">
            <v>Adjunto respuesta a la solicitud recibida con No. de Folio 6110000039616</v>
          </cell>
          <cell r="W508">
            <v>25</v>
          </cell>
          <cell r="X508" t="str">
            <v>NO</v>
          </cell>
          <cell r="Y508" t="str">
            <v>Casillas Trejo Elizabeth</v>
          </cell>
          <cell r="Z508" t="str">
            <v>Concluido</v>
          </cell>
          <cell r="AA508">
            <v>42696</v>
          </cell>
          <cell r="AB508">
            <v>42702</v>
          </cell>
        </row>
        <row r="509">
          <cell r="B509">
            <v>6110000039716</v>
          </cell>
          <cell r="C509" t="str">
            <v xml:space="preserve">¿Cual es el sueldo mensual de Enrique Carstens y las prestaciones que percibe?
</v>
          </cell>
          <cell r="D509" t="str">
            <v>EDITH GONZÁLEZ ABURTO</v>
          </cell>
          <cell r="E509" t="str">
            <v>TransparenciaBM@Outlook.com</v>
          </cell>
          <cell r="F509" t="str">
            <v>Banco de México</v>
          </cell>
          <cell r="H509" t="str">
            <v>LOMA LARGA</v>
          </cell>
          <cell r="I509" t="str">
            <v>Maiza de Morelia</v>
          </cell>
          <cell r="J509" t="str">
            <v>MORELIA</v>
          </cell>
          <cell r="K509" t="str">
            <v>Michoacán</v>
          </cell>
          <cell r="L509">
            <v>58347</v>
          </cell>
          <cell r="M509" t="str">
            <v>México</v>
          </cell>
          <cell r="N509" t="str">
            <v xml:space="preserve">Correo electrónico: edith_ga97@outlook.com </v>
          </cell>
          <cell r="O509" t="str">
            <v>Correo electrónico</v>
          </cell>
          <cell r="P509">
            <v>42696</v>
          </cell>
          <cell r="Q509">
            <v>42725</v>
          </cell>
          <cell r="S509" t="str">
            <v>Información pública</v>
          </cell>
          <cell r="T509" t="str">
            <v>Sueldos y salarios</v>
          </cell>
          <cell r="V509" t="str">
            <v>La respuesta a su solicitud se encuentra en el archivo adjunto.</v>
          </cell>
          <cell r="W509">
            <v>25</v>
          </cell>
          <cell r="X509" t="str">
            <v>NO</v>
          </cell>
          <cell r="Y509" t="str">
            <v>Ríos Peraza Gladys Adriana</v>
          </cell>
          <cell r="Z509" t="str">
            <v>Concluido</v>
          </cell>
          <cell r="AA509">
            <v>42696</v>
          </cell>
          <cell r="AB509">
            <v>42697</v>
          </cell>
        </row>
        <row r="510">
          <cell r="B510" t="str">
            <v>CTC-BM-17919</v>
          </cell>
          <cell r="C510" t="str">
            <v>A quien corresponda:
por este medio solito su apoyo para saber con quien dirigirme respecto a un asunto que se nos hace ilogico, es el siguiente:
la empresa tiene una cuenta aqui en mexico en dolares en hsbc; nuestros clientes del extranjero nos pagan con cheques y el banco no nos acepta dichos documentos para ingresarlos a nuestra cuenta; al preguntar a los encargados de la sucursal dicen que estas son reglas internas que tienen mas de 1 año trabajando de sta forma.</v>
          </cell>
          <cell r="D510" t="str">
            <v>JUAN CARLOS GARCIA NAVARRETE</v>
          </cell>
          <cell r="E510" t="str">
            <v>jcgarcia@alfaomega.com.mx</v>
          </cell>
          <cell r="F510" t="str">
            <v>Banco de México</v>
          </cell>
          <cell r="O510" t="str">
            <v>Entrega por el Sistema de Solicitudes de Acceso a la Información</v>
          </cell>
          <cell r="P510">
            <v>42696</v>
          </cell>
          <cell r="Q510">
            <v>42725</v>
          </cell>
          <cell r="S510" t="str">
            <v>Información pública</v>
          </cell>
          <cell r="T510" t="str">
            <v>Control de legalidad</v>
          </cell>
          <cell r="V510" t="str">
            <v>La respuesta a su solicitud  CTC-BM-17919 se encuentra en el archivo adjunto.</v>
          </cell>
          <cell r="W510">
            <v>25</v>
          </cell>
          <cell r="X510" t="str">
            <v>NO</v>
          </cell>
          <cell r="Y510" t="str">
            <v>Ríos Peraza Gladys Adriana</v>
          </cell>
          <cell r="Z510" t="str">
            <v>Concluido</v>
          </cell>
          <cell r="AA510">
            <v>42696</v>
          </cell>
          <cell r="AB510">
            <v>42702</v>
          </cell>
        </row>
        <row r="511">
          <cell r="B511" t="str">
            <v>CTC-BM-17920</v>
          </cell>
          <cell r="C511" t="str">
            <v>Muy buenas tardes, me llamo Arturo alfredo ojeda vaca, al parecer me hicieron un fraude con un deposito que me hicieron desde el banco scotiabank, . El día 18 me hicieron el pago y se supone que estaba en proceso de deposito y hoy martes se reflejaba, sin embargo en mi cuenta de hsbc me aparece que se regreso el cheque depositado. Hable al banco scotiabank 
para reportar lo que se esta haciendo con su cuenta y no me apoyaron. Por favor ayúdeme porque era dinero de mi familia y se me hace injusto que se queden con el dinero el titular de esa cuenta y que el banco proteja a esas personas. 
Banco origen: scotiabak
cuenta cargo scotiabank:00191869280
Deposito cheque BCO017 CTA00191869280
banco destino: hsbc
cuenta hsbc:021744064047875456</v>
          </cell>
          <cell r="D511" t="str">
            <v>Arturo Alfredo Ojeda Vaca</v>
          </cell>
          <cell r="E511" t="str">
            <v>arturo_ojeda@hotmail.com</v>
          </cell>
          <cell r="F511" t="str">
            <v>Banco de México</v>
          </cell>
          <cell r="O511" t="str">
            <v>Entrega por el Sistema de Solicitudes de Acceso a la Información</v>
          </cell>
          <cell r="P511">
            <v>42696</v>
          </cell>
          <cell r="Q511">
            <v>42725</v>
          </cell>
          <cell r="S511" t="str">
            <v>Información pública</v>
          </cell>
          <cell r="T511" t="str">
            <v>Cajeros, tarjetas y operaciones relativas</v>
          </cell>
          <cell r="V511" t="str">
            <v>La respuesta a su solicitud CTC-BM-17920 se encuentra en el archivo adjunto.</v>
          </cell>
          <cell r="W511">
            <v>25</v>
          </cell>
          <cell r="X511" t="str">
            <v>NO</v>
          </cell>
          <cell r="Y511" t="str">
            <v>Ríos Peraza Gladys Adriana</v>
          </cell>
          <cell r="Z511" t="str">
            <v>Concluido</v>
          </cell>
          <cell r="AA511">
            <v>42696</v>
          </cell>
          <cell r="AB511">
            <v>42699</v>
          </cell>
        </row>
        <row r="512">
          <cell r="B512" t="str">
            <v>LT-BM-17921</v>
          </cell>
          <cell r="C512" t="str">
            <v>SOLICITO QUE POR FAVOR SE ME INDIQUE A LA FECHA EN QUÉ PAÍSES SE ENCUENTRAN LOCALIZADAS Y RESGUARDADAS LAS RESERVAS DE ORO DEL BANCO DE MÉXICO, CUÁNTAS ONZAS EN CADA PAÍS DE RESGUARDO Y EN QUÉ PUREZAS Y FORMATOS SE TIENEN, ESTO ES POR EJEMPLO PUREZA 0.900, 0.999, 0.9999 Y SI ESTÁN EN BARRAS, MONEDAS O LINGOTES.
ASIMISMO, RUEGO SE ME INFORME, CUÁNTOS SON LOS LINGOTES QUE SE TIENEN BAJO RESGUARDADO EN EL BANCO DE INGLATERRA.
POR ÚLTIMO, SOLICITO SE ME COMUNIQUE EN FORMA DE LISTA LOS NÚMEROS DE SERIE Y FABRICANTE O FABRICANTES DE LOS LINGOTES RESGUARDADOS EN EL REFERIDO BANCO DE INGLATERRA.
GRACIAS</v>
          </cell>
          <cell r="D512" t="str">
            <v>Erik</v>
          </cell>
          <cell r="E512" t="str">
            <v>memob@hotmail.com</v>
          </cell>
          <cell r="F512" t="str">
            <v>Banco de México</v>
          </cell>
          <cell r="M512" t="str">
            <v>México</v>
          </cell>
          <cell r="O512" t="str">
            <v>Correo electrónico</v>
          </cell>
          <cell r="P512">
            <v>42696</v>
          </cell>
          <cell r="Q512">
            <v>42725</v>
          </cell>
          <cell r="S512" t="str">
            <v>Información pública</v>
          </cell>
          <cell r="T512" t="str">
            <v>Composición de las reservas</v>
          </cell>
          <cell r="V512" t="str">
            <v>La respuesta a su solicitud se encuentra en el archivo adjunto.</v>
          </cell>
          <cell r="W512">
            <v>30</v>
          </cell>
          <cell r="X512" t="str">
            <v>NO</v>
          </cell>
          <cell r="Y512" t="str">
            <v>Ríos Peraza Gladys Adriana</v>
          </cell>
          <cell r="Z512" t="str">
            <v>Concluido</v>
          </cell>
          <cell r="AA512">
            <v>42696</v>
          </cell>
          <cell r="AB512">
            <v>42725</v>
          </cell>
        </row>
        <row r="513">
          <cell r="B513" t="str">
            <v>CTC-BM-17923</v>
          </cell>
          <cell r="C513" t="str">
            <v>Me realizaron una transferencia electrónica ínter bancaria desde bancanet BANAMEX a mi cuenta en HSBC. La transferencia se realizó el 21 de noviembre de 2016 programada para el día siguiente 22 dela mismo mes y año.
En mi cuenta HSBC hasta el momento no me aparece el deposito y consulté el estado de pago con la clave de rastreo y el resultado arrojado es que no existe registro alguno.
Por lo anterior, solicito me indiquen que procede en este caso toda ves que ya pasaron más de 24 horas desde el momento de realizada la transacción. 
En los bancos emisor y receptor respectivos sólo me dicen que espere pero ninguno dan solución.</v>
          </cell>
          <cell r="D513" t="str">
            <v>José Carlos Herrera Rivera</v>
          </cell>
          <cell r="E513" t="str">
            <v>jcarlos7101@gmail.com</v>
          </cell>
          <cell r="F513" t="str">
            <v>Banco de México</v>
          </cell>
          <cell r="O513" t="str">
            <v>Entrega por el Sistema de Solicitudes de Acceso a la Información</v>
          </cell>
          <cell r="P513">
            <v>42696</v>
          </cell>
          <cell r="Q513">
            <v>42726</v>
          </cell>
          <cell r="S513" t="str">
            <v>Información pública</v>
          </cell>
          <cell r="T513" t="str">
            <v>Sistemas electrónicos de pago</v>
          </cell>
          <cell r="V513" t="str">
            <v>La respuesta a su solicitud CTC-BM-17923 se encuentra en el archivo adjunto.</v>
          </cell>
          <cell r="W513">
            <v>25</v>
          </cell>
          <cell r="X513" t="str">
            <v>NO</v>
          </cell>
          <cell r="Y513" t="str">
            <v>Ríos Peraza Gladys Adriana</v>
          </cell>
          <cell r="Z513" t="str">
            <v>Concluido</v>
          </cell>
          <cell r="AA513">
            <v>42696</v>
          </cell>
          <cell r="AB513">
            <v>42698</v>
          </cell>
        </row>
        <row r="514">
          <cell r="B514" t="str">
            <v>CTC-BM-17924</v>
          </cell>
          <cell r="C514" t="str">
            <v>Dear Sir / Madam,
I have a question regarding CPI data. I do know the Bank of Mexico do not handle the CPI data. However, I value you expertise and reliability a lot, therefore I am writing the query. Maybe you could help me. 
I am looking specifically at Transportation data:
Indices de Precios al Consumidor y UDIS  - Indice de precios al consumidor - Por objeto del gasto y actividad económica - INPC Nacional   mensual
Why is such a difference in the values for Transportation series by expenditure (Por objeto del gasto)  and by by origin of goods / by economic activity (Por origen de los bienes)
I can see there are different classifications involved (Por objeto del gasto; Por Originen de los bienes: CMAE, SCIAN 2007).
I can understand slight discrepancies due to the difference in the way it is calculated but those two indicators are supposed to reflect the cost of transportation in Mexico and should return the same trend. Therefore, I do not see why there is such a big difference in the growth i.e. -3 percent for the one that says CPI by origin and +3 percent for the one by expenditure.
What causes those discrepancies? Is it solemnly the difference in classifications?
In this case are the transportation prices going up or down? 
Thank you very much for your answer,
Regards,
Magdalena Goralska</v>
          </cell>
          <cell r="D514" t="str">
            <v>Magdalena Goralska</v>
          </cell>
          <cell r="E514" t="str">
            <v>magdalena.goralska@thomsonreuters.com</v>
          </cell>
          <cell r="F514" t="str">
            <v>Banco de México</v>
          </cell>
          <cell r="M514" t="str">
            <v>Polonia</v>
          </cell>
          <cell r="O514" t="str">
            <v>Entrega por el Sistema de Solicitudes de Acceso a la Información</v>
          </cell>
          <cell r="P514">
            <v>42697</v>
          </cell>
          <cell r="Q514">
            <v>42726</v>
          </cell>
          <cell r="S514" t="str">
            <v>Información pública</v>
          </cell>
          <cell r="T514" t="str">
            <v>Indices de precios</v>
          </cell>
          <cell r="V514" t="str">
            <v>Please find attached the answer to your enquiry CTC-BM-17924</v>
          </cell>
          <cell r="W514">
            <v>25</v>
          </cell>
          <cell r="X514" t="str">
            <v>NO</v>
          </cell>
          <cell r="Y514" t="str">
            <v>Ríos Peraza Gladys Adriana</v>
          </cell>
          <cell r="Z514" t="str">
            <v>Concluido</v>
          </cell>
          <cell r="AA514">
            <v>42697</v>
          </cell>
          <cell r="AB514">
            <v>42702</v>
          </cell>
        </row>
        <row r="515">
          <cell r="B515" t="str">
            <v>CTC-BM-17925</v>
          </cell>
          <cell r="C515" t="str">
            <v>A quien corresponda.
Es posible que el Banco de México me haga saber cual es la hora en la que se publica en su página de internet el Tipo de Cambio del día.
Anticipadamente agradezco su atención y quedo atento a su amable respuesta.</v>
          </cell>
          <cell r="D515" t="str">
            <v>Mabuchi</v>
          </cell>
          <cell r="E515" t="str">
            <v>facturas_mabuchi@outlook.com</v>
          </cell>
          <cell r="F515" t="str">
            <v>Banco de México</v>
          </cell>
          <cell r="M515" t="str">
            <v>México</v>
          </cell>
          <cell r="O515" t="str">
            <v>Entrega por el Sistema de Solicitudes de Acceso a la Información</v>
          </cell>
          <cell r="P515">
            <v>42697</v>
          </cell>
          <cell r="Q515">
            <v>42726</v>
          </cell>
          <cell r="S515" t="str">
            <v>Información pública</v>
          </cell>
          <cell r="T515" t="str">
            <v>Desarrollos internos de software</v>
          </cell>
          <cell r="V515" t="str">
            <v>La respuesta a su consulta CTC-BM-17925 la encontrará en el archivo adjunto.</v>
          </cell>
          <cell r="W515">
            <v>20</v>
          </cell>
          <cell r="X515" t="str">
            <v>NO</v>
          </cell>
          <cell r="Y515" t="str">
            <v>Casillas Trejo Elizabeth</v>
          </cell>
          <cell r="Z515" t="str">
            <v>Concluido</v>
          </cell>
          <cell r="AA515">
            <v>42697</v>
          </cell>
          <cell r="AB515">
            <v>42698</v>
          </cell>
        </row>
        <row r="516">
          <cell r="B516" t="str">
            <v>CTC-BM-17927</v>
          </cell>
          <cell r="C516" t="str">
            <v>Buenas tardes quisiera saber de donde puedo obtener la TASA SAR o en dado caso si aún existe, y como obtener esa información.
Saludos.</v>
          </cell>
          <cell r="D516" t="str">
            <v>Sandra</v>
          </cell>
          <cell r="E516" t="str">
            <v>elen_sandy18@hotmail.com</v>
          </cell>
          <cell r="F516" t="str">
            <v>Banco de México</v>
          </cell>
          <cell r="O516" t="str">
            <v>Entrega por el Sistema de Solicitudes de Acceso a la Información</v>
          </cell>
          <cell r="P516">
            <v>42697</v>
          </cell>
          <cell r="Q516">
            <v>42726</v>
          </cell>
          <cell r="Y516" t="str">
            <v>Casillas Trejo Elizabeth</v>
          </cell>
          <cell r="Z516" t="str">
            <v>Cancelado</v>
          </cell>
          <cell r="AA516">
            <v>42697</v>
          </cell>
          <cell r="AB516">
            <v>42717</v>
          </cell>
        </row>
        <row r="517">
          <cell r="B517" t="str">
            <v>LT-BM-17928</v>
          </cell>
          <cell r="C517" t="str">
            <v>Metodología de elaboración de los índices de difusión de los resultados de la encuesta empresarial incluidos en el informe trimestral regional</v>
          </cell>
          <cell r="D517" t="str">
            <v>Laura cuccaro</v>
          </cell>
          <cell r="E517" t="str">
            <v>laura.cuccaro@bcra.gob.ar</v>
          </cell>
          <cell r="F517" t="str">
            <v>Banco de México</v>
          </cell>
          <cell r="M517" t="str">
            <v>México</v>
          </cell>
          <cell r="N517" t="str">
            <v>http://www.banxico.org.mx/publicaciones-y-discursos/publicaciones/informes-periodicos/reportes-sobre-las-economias-regionales/reportes-economias-regionales.html</v>
          </cell>
          <cell r="O517" t="str">
            <v>Correo electrónico</v>
          </cell>
          <cell r="P517">
            <v>42697</v>
          </cell>
          <cell r="Q517">
            <v>42726</v>
          </cell>
          <cell r="S517" t="str">
            <v>Información pública</v>
          </cell>
          <cell r="T517" t="str">
            <v>Encuestas</v>
          </cell>
          <cell r="V517" t="str">
            <v>La respuesta a su solicitud LT-BM-17928 la encontrará en el archivo adjunto.</v>
          </cell>
          <cell r="W517">
            <v>25</v>
          </cell>
          <cell r="X517" t="str">
            <v>NO</v>
          </cell>
          <cell r="Y517" t="str">
            <v>Casillas Trejo Elizabeth</v>
          </cell>
          <cell r="Z517" t="str">
            <v>Concluido</v>
          </cell>
          <cell r="AA517">
            <v>42697</v>
          </cell>
          <cell r="AB517">
            <v>42699</v>
          </cell>
        </row>
        <row r="518">
          <cell r="B518" t="str">
            <v>CTC-BM-17929</v>
          </cell>
          <cell r="C518" t="str">
            <v>Buen día.
Por medio del presente solicito de la manera más atenta, los datos de la inflación oficial anual del 2014,2015 y lo que va del 2016, en la página viene el dato pero requiero algún documento o publicación que avale esta información o que tenga algún reconocimiento de alguna institución gubernamental mexicana de ser posible, o donde lo podemos consultar?, espero su respuesta a la brevedad posible ya que es un dato que nos urge, de antemano muchas gracias.</v>
          </cell>
          <cell r="D518" t="str">
            <v>MARIBEL CONCEPCION VILLARRUEL AVILAN</v>
          </cell>
          <cell r="E518" t="str">
            <v>maribel.avilan@gmail.com</v>
          </cell>
          <cell r="F518" t="str">
            <v>Banco de México</v>
          </cell>
          <cell r="M518" t="str">
            <v>México</v>
          </cell>
          <cell r="O518" t="str">
            <v>Entrega por el Sistema de Solicitudes de Acceso a la Información</v>
          </cell>
          <cell r="P518">
            <v>42697</v>
          </cell>
          <cell r="Q518">
            <v>42726</v>
          </cell>
          <cell r="S518" t="str">
            <v>Información pública</v>
          </cell>
          <cell r="T518" t="str">
            <v>Indices de precios</v>
          </cell>
          <cell r="V518" t="str">
            <v>La respuesta a su consulta CTC-BM-17929 la encontrará en el archivo adjunto.</v>
          </cell>
          <cell r="W518">
            <v>20</v>
          </cell>
          <cell r="X518" t="str">
            <v>NO</v>
          </cell>
          <cell r="Y518" t="str">
            <v>Casillas Trejo Elizabeth</v>
          </cell>
          <cell r="Z518" t="str">
            <v>Concluido</v>
          </cell>
          <cell r="AA518">
            <v>42697</v>
          </cell>
          <cell r="AB518">
            <v>42699</v>
          </cell>
        </row>
        <row r="519">
          <cell r="B519" t="str">
            <v>CTC-BM-17930</v>
          </cell>
          <cell r="C519" t="str">
            <v>Que tal, 
Revisando el servicio ofrecido mediante la herramienta de WebSec quiero preguntar si al firmar mediante su aplicativo es legalmente valido? Es decir, en caso de alguna controversia el que use la fiel y su herramienta para llevar acabo el proceso de firma sobre documentos es aceptado. Independientemente de que no se genere una estampa de tiempo (tsp) o una constancia de conservación de mensajes (nom151).
P.D. Quedo en espera de su respuesta
Muchas gracias,</v>
          </cell>
          <cell r="D519" t="str">
            <v>Julio Quiroga</v>
          </cell>
          <cell r="E519" t="str">
            <v>jquiroga@seguridata.com</v>
          </cell>
          <cell r="F519" t="str">
            <v>Banco de México</v>
          </cell>
          <cell r="M519" t="str">
            <v>México</v>
          </cell>
          <cell r="O519" t="str">
            <v>Entrega por el Sistema de Solicitudes de Acceso a la Información</v>
          </cell>
          <cell r="P519">
            <v>42697</v>
          </cell>
          <cell r="Q519">
            <v>42726</v>
          </cell>
          <cell r="S519" t="str">
            <v>Información pública</v>
          </cell>
          <cell r="T519" t="str">
            <v>Control de legalidad</v>
          </cell>
          <cell r="V519" t="str">
            <v>La respuesta a su consulta CTC-BM-17930 la encontrará en el archivo adjunto.</v>
          </cell>
          <cell r="W519">
            <v>40</v>
          </cell>
          <cell r="X519" t="str">
            <v>NO</v>
          </cell>
          <cell r="Y519" t="str">
            <v>Casillas Trejo Elizabeth</v>
          </cell>
          <cell r="Z519" t="str">
            <v>Concluido</v>
          </cell>
          <cell r="AA519">
            <v>42697</v>
          </cell>
          <cell r="AB519">
            <v>42718</v>
          </cell>
        </row>
        <row r="520">
          <cell r="B520" t="str">
            <v>CTC-BM-17931</v>
          </cell>
          <cell r="C520" t="str">
            <v>En referencia a la solicitud CTC-BM-17906, les informo que no es una solicitud de información, sino solo un comentario para su consideración. Agradezco de antemano la atención y aclaro que no es una solicitud de información, solo un comentario, por lo que no espero respuesta, ya que no es un requerimiento de información.  Gracias.</v>
          </cell>
          <cell r="D520" t="str">
            <v>Wendy Moreno</v>
          </cell>
          <cell r="E520" t="str">
            <v>wendymoreno@hotmail.com</v>
          </cell>
          <cell r="F520" t="str">
            <v>Banco de México</v>
          </cell>
          <cell r="M520" t="str">
            <v>México</v>
          </cell>
          <cell r="O520" t="str">
            <v>Entrega por el Sistema de Solicitudes de Acceso a la Información</v>
          </cell>
          <cell r="P520">
            <v>42697</v>
          </cell>
          <cell r="Q520">
            <v>42726</v>
          </cell>
          <cell r="S520" t="str">
            <v>Información pública</v>
          </cell>
          <cell r="T520" t="str">
            <v>Acceso a la información</v>
          </cell>
          <cell r="V520" t="str">
            <v>La respuesta a su consulta CTC-BM-17931 la encontrará adjunto.</v>
          </cell>
          <cell r="W520">
            <v>15</v>
          </cell>
          <cell r="X520" t="str">
            <v>NO</v>
          </cell>
          <cell r="Y520" t="str">
            <v>Casillas Trejo Elizabeth</v>
          </cell>
          <cell r="Z520" t="str">
            <v>Concluido</v>
          </cell>
          <cell r="AA520">
            <v>42697</v>
          </cell>
          <cell r="AB520">
            <v>42698</v>
          </cell>
        </row>
        <row r="521">
          <cell r="B521">
            <v>6110000039816</v>
          </cell>
          <cell r="C521" t="str">
            <v xml:space="preserve">PRESUPUESTO
</v>
          </cell>
          <cell r="D521" t="str">
            <v>URIEL CHAVEZ ROSAS</v>
          </cell>
          <cell r="E521" t="str">
            <v>TransparenciaBM@outlook.com</v>
          </cell>
          <cell r="F521" t="str">
            <v>Banco de México</v>
          </cell>
          <cell r="H521" t="str">
            <v>AV MORELOS</v>
          </cell>
          <cell r="I521" t="str">
            <v>Jardín Balbuena</v>
          </cell>
          <cell r="J521" t="str">
            <v>VENUSTIANO CARRANZA</v>
          </cell>
          <cell r="K521" t="str">
            <v>Distrito Federal</v>
          </cell>
          <cell r="L521">
            <v>15900</v>
          </cell>
          <cell r="M521" t="str">
            <v>México</v>
          </cell>
          <cell r="N521" t="str">
            <v>Correo: yaxkin.rosas@gmail.com</v>
          </cell>
          <cell r="O521" t="str">
            <v>Correo electrónico</v>
          </cell>
          <cell r="P521">
            <v>42697</v>
          </cell>
          <cell r="Q521">
            <v>42726</v>
          </cell>
          <cell r="S521" t="str">
            <v>Información pública</v>
          </cell>
          <cell r="T521" t="str">
            <v>Presupuesto</v>
          </cell>
          <cell r="V521" t="str">
            <v>La respuesta a su solicitud 6110000039816 la encontrará en el archivo adjunto.</v>
          </cell>
          <cell r="W521">
            <v>15</v>
          </cell>
          <cell r="X521" t="str">
            <v>NO</v>
          </cell>
          <cell r="Y521" t="str">
            <v>Casillas Trejo Elizabeth</v>
          </cell>
          <cell r="Z521" t="str">
            <v>Concluido</v>
          </cell>
          <cell r="AA521">
            <v>42697</v>
          </cell>
          <cell r="AB521">
            <v>42699</v>
          </cell>
        </row>
        <row r="522">
          <cell r="B522">
            <v>6110000039916</v>
          </cell>
          <cell r="C522" t="str">
            <v xml:space="preserve">Favor de proporcionarme información de todos los fideicomisos públicos y sus saldos Iniciales y finales que tiene la Universidad de Colima.
</v>
          </cell>
          <cell r="D522" t="str">
            <v>LEONARDO CÉSAR GUTIÉRREZ CHÁVEZ</v>
          </cell>
          <cell r="E522" t="str">
            <v>TransparenciaBM@outlook.com</v>
          </cell>
          <cell r="F522" t="str">
            <v>Banco de México</v>
          </cell>
          <cell r="H522" t="str">
            <v>RIO SALADO</v>
          </cell>
          <cell r="I522" t="str">
            <v>Placetas Estadio</v>
          </cell>
          <cell r="J522" t="str">
            <v>COLIMA</v>
          </cell>
          <cell r="K522" t="str">
            <v>Colima</v>
          </cell>
          <cell r="L522">
            <v>28050</v>
          </cell>
          <cell r="M522" t="str">
            <v>México</v>
          </cell>
          <cell r="N522" t="str">
            <v xml:space="preserve">Correo:  cesarleonardoguch@hotmail.com 
</v>
          </cell>
          <cell r="O522" t="str">
            <v>Correo electrónico</v>
          </cell>
          <cell r="P522">
            <v>42697</v>
          </cell>
          <cell r="Q522">
            <v>42726</v>
          </cell>
          <cell r="S522" t="str">
            <v>Información no competencia del BM</v>
          </cell>
          <cell r="T522" t="str">
            <v>Acceso a la información</v>
          </cell>
          <cell r="V522" t="str">
            <v>La respuesta a su solicitud se encuentra en el archivo adjunto</v>
          </cell>
          <cell r="W522">
            <v>25</v>
          </cell>
          <cell r="X522" t="str">
            <v>NO</v>
          </cell>
          <cell r="Y522" t="str">
            <v>Ríos Peraza Gladys Adriana</v>
          </cell>
          <cell r="Z522" t="str">
            <v>Concluido</v>
          </cell>
          <cell r="AA522">
            <v>42697</v>
          </cell>
          <cell r="AB522">
            <v>42698</v>
          </cell>
        </row>
        <row r="523">
          <cell r="B523">
            <v>6110000040016</v>
          </cell>
          <cell r="C523" t="str">
            <v xml:space="preserve">Favor de proporcionarme información completa y detallada del fideicomiso público fondo de ahorro de la Universidad de Colima
</v>
          </cell>
          <cell r="D523" t="str">
            <v>LEONARDO CÉSAR GUTIÉRREZ CHÁVEZ</v>
          </cell>
          <cell r="E523" t="str">
            <v>TransparenciaBM@outlook.com</v>
          </cell>
          <cell r="F523" t="str">
            <v>Banco de México</v>
          </cell>
          <cell r="H523" t="str">
            <v>RIO SALADO</v>
          </cell>
          <cell r="I523" t="str">
            <v>Placetas Estadio</v>
          </cell>
          <cell r="J523" t="str">
            <v>Colima</v>
          </cell>
          <cell r="K523" t="str">
            <v>Colima</v>
          </cell>
          <cell r="L523">
            <v>28050</v>
          </cell>
          <cell r="M523" t="str">
            <v>México</v>
          </cell>
          <cell r="N523" t="str">
            <v>Correo: cesarleonardoguch@hotmail.com</v>
          </cell>
          <cell r="O523" t="str">
            <v>Correo electrónico</v>
          </cell>
          <cell r="P523">
            <v>42697</v>
          </cell>
          <cell r="Q523">
            <v>42726</v>
          </cell>
          <cell r="S523" t="str">
            <v>Información pública</v>
          </cell>
          <cell r="T523" t="str">
            <v>Acceso a la información</v>
          </cell>
          <cell r="V523" t="str">
            <v>La respuesta a su solicitud se encuentra en el archivo adjunto.</v>
          </cell>
          <cell r="W523">
            <v>25</v>
          </cell>
          <cell r="X523" t="str">
            <v>NO</v>
          </cell>
          <cell r="Y523" t="str">
            <v>Ríos Peraza Gladys Adriana</v>
          </cell>
          <cell r="Z523" t="str">
            <v>Concluido</v>
          </cell>
          <cell r="AA523">
            <v>42697</v>
          </cell>
          <cell r="AB523">
            <v>42698</v>
          </cell>
        </row>
        <row r="524">
          <cell r="B524">
            <v>6110000040116</v>
          </cell>
          <cell r="C524" t="str">
            <v xml:space="preserve">¿Qué tipo de estrategias para proteger al peso mexicano   y fortalecer la economía nacional tienen programado implementar frente al cambio de presidente en los Estados Unidos de América?
</v>
          </cell>
          <cell r="D524" t="str">
            <v>DIANA GUZMÁN MORÓN</v>
          </cell>
          <cell r="E524" t="str">
            <v>TransparenciaBM@outlook.com</v>
          </cell>
          <cell r="F524" t="str">
            <v>Banco de México</v>
          </cell>
          <cell r="H524" t="str">
            <v>SIERRA DE PICHÁTARO</v>
          </cell>
          <cell r="I524" t="str">
            <v>Loma Bonita Infonavit</v>
          </cell>
          <cell r="J524" t="str">
            <v>MORELIA</v>
          </cell>
          <cell r="K524" t="str">
            <v>Michoacán</v>
          </cell>
          <cell r="L524">
            <v>58114</v>
          </cell>
          <cell r="M524" t="str">
            <v>México</v>
          </cell>
          <cell r="N524" t="str">
            <v>Correo: dianaguzmo@gmail.com</v>
          </cell>
          <cell r="O524" t="str">
            <v>Correo electrónico</v>
          </cell>
          <cell r="P524">
            <v>42697</v>
          </cell>
          <cell r="Q524">
            <v>42726</v>
          </cell>
          <cell r="S524" t="str">
            <v>Información pública</v>
          </cell>
          <cell r="T524" t="str">
            <v>Política cambiaria</v>
          </cell>
          <cell r="V524" t="str">
            <v>La respuesta a su solicitud se encuentra en el archivo adjunto.</v>
          </cell>
          <cell r="W524">
            <v>25</v>
          </cell>
          <cell r="X524" t="str">
            <v>NO</v>
          </cell>
          <cell r="Y524" t="str">
            <v>Ríos Peraza Gladys Adriana</v>
          </cell>
          <cell r="Z524" t="str">
            <v>Concluido</v>
          </cell>
          <cell r="AA524">
            <v>42697</v>
          </cell>
          <cell r="AB524">
            <v>42702</v>
          </cell>
        </row>
        <row r="525">
          <cell r="B525" t="str">
            <v>CTC-BM-17932</v>
          </cell>
          <cell r="C525" t="str">
            <v>Buenas noches, mi nombre es Brian Jesus Rayon Mendieta, soy estudiante de la licenciatura en economía de la UAM Azacpotzalco, y mi solicitud es sobre si ustedes a estudiantes ofrecen visitas guiada o conferencias para alumnos de escuela o si pueden presentarse en la universidad para dar una platica. Muchas gracias por su atención y un cordial saludo.</v>
          </cell>
          <cell r="D525" t="str">
            <v>Brian Mendieta</v>
          </cell>
          <cell r="E525" t="str">
            <v>brianmendieta0@gmail.com</v>
          </cell>
          <cell r="F525" t="str">
            <v>Banco de México</v>
          </cell>
          <cell r="M525" t="str">
            <v>México</v>
          </cell>
          <cell r="O525" t="str">
            <v>Entrega por el Sistema de Solicitudes de Acceso a la Información</v>
          </cell>
          <cell r="P525">
            <v>42697</v>
          </cell>
          <cell r="Q525">
            <v>42727</v>
          </cell>
          <cell r="S525" t="str">
            <v>Información pública</v>
          </cell>
          <cell r="T525" t="str">
            <v>Acceso a la información</v>
          </cell>
          <cell r="V525" t="str">
            <v>La respuesta a su consulta CTC-BM-17932 la encontrará en el archivo adjunto.</v>
          </cell>
          <cell r="W525">
            <v>15</v>
          </cell>
          <cell r="X525" t="str">
            <v>NO</v>
          </cell>
          <cell r="Y525" t="str">
            <v>Casillas Trejo Elizabeth</v>
          </cell>
          <cell r="Z525" t="str">
            <v>Concluido</v>
          </cell>
          <cell r="AA525">
            <v>42697</v>
          </cell>
          <cell r="AB525">
            <v>42699</v>
          </cell>
        </row>
        <row r="526">
          <cell r="B526" t="str">
            <v>CTC-BM-17933</v>
          </cell>
          <cell r="C526" t="str">
            <v>Buen día. Agradezco mucho su atención y respuesta a mi solicitud CTC-BM-17913. Su orientación me dirige a la lectura de los textos: nota técnica de Bonos del Gobierno Federal a tasa fija, y el mercado de valores gubernamentales en México. Lamentablemente dichos documentos no abortan el tema de mi interés, que es el de minusvalías en los Bonos de tasa fija, y es por ello que les hice la consulta. Agradecería una orientación más específica, en algún texto.</v>
          </cell>
          <cell r="D526" t="str">
            <v>Ricardo Nuño Cázares</v>
          </cell>
          <cell r="E526" t="str">
            <v>nunocric@hotmail.com</v>
          </cell>
          <cell r="F526" t="str">
            <v>Banco de México</v>
          </cell>
          <cell r="M526" t="str">
            <v>México</v>
          </cell>
          <cell r="O526" t="str">
            <v>Entrega por el Sistema de Solicitudes de Acceso a la Información</v>
          </cell>
          <cell r="P526">
            <v>42698</v>
          </cell>
          <cell r="Q526">
            <v>42727</v>
          </cell>
          <cell r="S526" t="str">
            <v>Información pública</v>
          </cell>
          <cell r="T526" t="str">
            <v>Operaciones de compra-venta de valores</v>
          </cell>
          <cell r="V526" t="str">
            <v>La respuesta a su solicitud CTC-BM-17933 se encuentra en el archivo adjunto.</v>
          </cell>
          <cell r="W526">
            <v>25</v>
          </cell>
          <cell r="X526" t="str">
            <v>NO</v>
          </cell>
          <cell r="Y526" t="str">
            <v>Ríos Peraza Gladys Adriana</v>
          </cell>
          <cell r="Z526" t="str">
            <v>Concluido</v>
          </cell>
          <cell r="AA526">
            <v>42698</v>
          </cell>
          <cell r="AB526">
            <v>42702</v>
          </cell>
        </row>
        <row r="527">
          <cell r="B527" t="str">
            <v>CTC-BM-17934</v>
          </cell>
          <cell r="C527" t="str">
            <v>Buenos días actualmente me encientro haciendo un estudio referente a créditos y despues de navegar por el no he podido encontrar los siguientes reportes:
- Indicadores básicos de créditos personales (datos a diciembre de 2015)
- Indicadores básicos de créditos automotrices (datos a diciembre de 2015)
¿Hay alguna razón específica para esto? o ¿me podrían proporcionar esta información?
Gracias,
AD</v>
          </cell>
          <cell r="D527" t="str">
            <v>José Alberto David Aguilera</v>
          </cell>
          <cell r="E527" t="str">
            <v>david.alberto@bcg.com</v>
          </cell>
          <cell r="F527" t="str">
            <v>Banco de México</v>
          </cell>
          <cell r="M527" t="str">
            <v>México</v>
          </cell>
          <cell r="O527" t="str">
            <v>Entrega por el Sistema de Solicitudes de Acceso a la Información</v>
          </cell>
          <cell r="P527">
            <v>42698</v>
          </cell>
          <cell r="Q527">
            <v>42727</v>
          </cell>
          <cell r="S527" t="str">
            <v>Información pública</v>
          </cell>
          <cell r="T527" t="str">
            <v>Información crediticia</v>
          </cell>
          <cell r="V527" t="str">
            <v>La respuesta a su consulta CTC-BM-17934 la encontrará en el archivo adjunto.</v>
          </cell>
          <cell r="W527">
            <v>25</v>
          </cell>
          <cell r="X527" t="str">
            <v>NO</v>
          </cell>
          <cell r="Y527" t="str">
            <v>Casillas Trejo Elizabeth</v>
          </cell>
          <cell r="Z527" t="str">
            <v>Concluido</v>
          </cell>
          <cell r="AA527">
            <v>42698</v>
          </cell>
          <cell r="AB527">
            <v>42704</v>
          </cell>
        </row>
        <row r="528">
          <cell r="B528" t="str">
            <v>LT-BM-17935</v>
          </cell>
          <cell r="C528" t="str">
            <v>Agradezco la atención a la solicitud de información LT-BM-17815. Les comento que cuento con CEP emitido por Banxico y que proporciono por este mismo medio en los datos adicionales. Entiendo que de haber estado cancelada la cuenta del beneficiario el pago debió haberse devuelto a la cuenta origen, sin embargo el beneficiario alega haber cancelado su cuenta en HSBC desde el día 04 de Julio mientras que la transferencia se efectuó el 22 de Julio. Por lo que solicito información para saber si la cuenta se canceló efectivamente en dicha fecha ya que ni el beneficiario ni HSBC han accedido a proporcionarme comprobante de cancelación por considerar la información reservada. Así mismo deseo que me indiquen como debería proceder en el caso de que la cuenta destino no haya estado verdaderamente cancelada al día en que hice la transferencia y se hayan recibido los recursos en la cuenta destino.
Agradezco de antemano la atención a esta solicitud.
Atte.
Ing. Nelson José Alvear Hernández</v>
          </cell>
          <cell r="D528" t="str">
            <v>Nelson José Alvear Hernández</v>
          </cell>
          <cell r="E528" t="str">
            <v>nelson_alvear@yahoo.com.mx</v>
          </cell>
          <cell r="F528" t="str">
            <v>Banco de México</v>
          </cell>
          <cell r="H528" t="str">
            <v>José Perdiz</v>
          </cell>
          <cell r="I528" t="str">
            <v>Centro</v>
          </cell>
          <cell r="J528" t="str">
            <v>Cuautla</v>
          </cell>
          <cell r="K528" t="str">
            <v>Morelos</v>
          </cell>
          <cell r="L528">
            <v>62740</v>
          </cell>
          <cell r="M528" t="str">
            <v>México</v>
          </cell>
          <cell r="N528" t="str">
            <v>DATOS DEL BENEFICIARIO
Nombre: Grupo Comrap S.A. de C.V.
Banco: HSBC
No. Cuenta: 4014985717
Clabe: 021180040149857170 
COMPROBANTE ELECTRÓNICO DE PAGO
Fecha de operación en SPEI 22 de julio de 2016
Fecha calendario de abono en la cuenta
beneficiaria 22 de julio de 2016
Hora calendario de abono en la cuenta
beneficiaria 11:03:40 hrs.
Banco emisor del pago BANAMEX
Titular de la cuenta ordenante NELSON JOSE,ALVEAR/HERNANDEZ
CLABE/Tarjeta de débito/Número de celular
de la cuenta ordenante 002542438001195547
RFC o CURP
registrado para la cuenta ordenante ND
Banco receptor del pago HSBC
Titular de la cuenta beneficiaria GRUPO COMRAP, S A DE C V
CLABE/Tarjeta de débito/Número de celular
de la cuenta beneficiaria 021180040149857170
RFC o CURP
registrado para la cuenta beneficiaria GCO920207880
Concepto del pago OFERTA DE VENTAS 223361
Monto (pesos en moneda nacional) 3,261.38
IVA (pesos en moneda nacional) 0.00
Número de referencia 1234
Clave de rastreo 085901047040320461</v>
          </cell>
          <cell r="O528" t="str">
            <v>Correo electrónico</v>
          </cell>
          <cell r="P528">
            <v>42698</v>
          </cell>
          <cell r="Q528">
            <v>42727</v>
          </cell>
          <cell r="S528" t="str">
            <v>Información pública</v>
          </cell>
          <cell r="T528" t="str">
            <v>SPEI</v>
          </cell>
          <cell r="V528" t="str">
            <v>La respuesta a su solicitud LT-BM-17935 la encontrará en el archivo adjunto.</v>
          </cell>
          <cell r="W528">
            <v>50</v>
          </cell>
          <cell r="X528" t="str">
            <v>NO</v>
          </cell>
          <cell r="Y528" t="str">
            <v>Casillas Trejo Elizabeth</v>
          </cell>
          <cell r="Z528" t="str">
            <v>Concluido</v>
          </cell>
          <cell r="AA528">
            <v>42698</v>
          </cell>
          <cell r="AB528">
            <v>42720</v>
          </cell>
        </row>
        <row r="529">
          <cell r="B529" t="str">
            <v>CTC-BM-17966</v>
          </cell>
          <cell r="C529" t="str">
            <v>REALICE UN PAGO POR INTERNET DE UNA TARJETA DE CREDITO DE MI BANCO SANTANDER AL BANCO BANAMEX POR LA CANTIDAD DE 45,900.00 CON NUMERO DE REFERENCIA 000001819256 Y AL DIA DE HOY NO APARECE EL PAGO. YA ME PREOCUPA ESTO</v>
          </cell>
          <cell r="D529" t="str">
            <v>EDUARDO ENRIQUE CAPORAL VILLASEÑOR</v>
          </cell>
          <cell r="E529" t="str">
            <v>capove24@hotmail.com</v>
          </cell>
          <cell r="F529" t="str">
            <v>Banco de México</v>
          </cell>
          <cell r="M529" t="str">
            <v>México</v>
          </cell>
          <cell r="O529" t="str">
            <v>Entrega por el Sistema de Solicitudes de Acceso a la Información</v>
          </cell>
          <cell r="P529">
            <v>42698</v>
          </cell>
          <cell r="Q529">
            <v>42727</v>
          </cell>
          <cell r="S529" t="str">
            <v>Información pública</v>
          </cell>
          <cell r="T529" t="str">
            <v>Sistemas electrónicos de pago</v>
          </cell>
          <cell r="V529" t="str">
            <v>La respuesta a su solicitud CTC-BM-17966 se encuentra en el archivo adjunto.</v>
          </cell>
          <cell r="W529">
            <v>25</v>
          </cell>
          <cell r="X529" t="str">
            <v>NO</v>
          </cell>
          <cell r="Y529" t="str">
            <v>Ríos Peraza Gladys Adriana</v>
          </cell>
          <cell r="Z529" t="str">
            <v>Concluido</v>
          </cell>
          <cell r="AA529">
            <v>42698</v>
          </cell>
          <cell r="AB529">
            <v>42699</v>
          </cell>
        </row>
        <row r="530">
          <cell r="B530">
            <v>6110000040216</v>
          </cell>
          <cell r="C530" t="str">
            <v xml:space="preserve">tengo una discapacidad la cual es cuaraplejia, la cual me impide firmar y poner mi huella por mi mismo, mi pregunta es ¿puedo abrir una cuenta con ustedes banco de México? ¿cuales son los requisitos ?, proporcionarme un teléfono donde pueda aclarar mis dudas, ¿los que laboran en el banco de México son servidores públicos?
</v>
          </cell>
          <cell r="D530" t="str">
            <v>JOSE MARTIN OROZCO ARREGUIN</v>
          </cell>
          <cell r="E530" t="str">
            <v>TransparenciaBM@outlook.com</v>
          </cell>
          <cell r="F530" t="str">
            <v>Banco de México</v>
          </cell>
          <cell r="H530" t="str">
            <v>PASEO EL ZAHUAN</v>
          </cell>
          <cell r="I530" t="str">
            <v>Rancho Nuevo</v>
          </cell>
          <cell r="J530" t="str">
            <v>GUADALAJARA</v>
          </cell>
          <cell r="K530" t="str">
            <v>Jalisco</v>
          </cell>
          <cell r="L530">
            <v>44240</v>
          </cell>
          <cell r="M530" t="str">
            <v>México</v>
          </cell>
          <cell r="N530" t="str">
            <v>Correo electrónico: christianfabianorozcoruvalcaba@gmail.com</v>
          </cell>
          <cell r="O530" t="str">
            <v>Correo electrónico</v>
          </cell>
          <cell r="P530">
            <v>42698</v>
          </cell>
          <cell r="Q530">
            <v>42730</v>
          </cell>
          <cell r="S530" t="str">
            <v>Información pública</v>
          </cell>
          <cell r="T530" t="str">
            <v>Control de legalidad</v>
          </cell>
          <cell r="V530" t="str">
            <v>La respuesta a su solicitud 6110000040216 se encuentra en el archivo adjunto.</v>
          </cell>
          <cell r="W530">
            <v>30</v>
          </cell>
          <cell r="X530" t="str">
            <v>NO</v>
          </cell>
          <cell r="Y530" t="str">
            <v>Ríos Peraza Gladys Adriana</v>
          </cell>
          <cell r="Z530" t="str">
            <v>Concluido</v>
          </cell>
          <cell r="AA530">
            <v>42698</v>
          </cell>
          <cell r="AB530">
            <v>42711</v>
          </cell>
        </row>
        <row r="531">
          <cell r="B531" t="str">
            <v>CTC-BM-18021</v>
          </cell>
          <cell r="C531" t="str">
            <v>YO ALEJANDRO GUILLERMO VARGAS YAÑEZ JURO DECIR LA VERDAD COMO REPRESENTANTE LEGAL DE COMPUTOS SERVICIOS INTERNACIONALES, S.A. DE C.V. CON CUENTA DE BBVA BANCOMER  No. CLABE 012180004499951616. EL DIA 09 DE NOVIEMBRE REALICE 3 TRANSFERENCIAS DE 63,936.00 CADA UNA SIENDO UN IMPORTE TOTAL DE 191,808.00 SPEI A BANAMEX A LA ESCUELA DE AVIACION MEXICO QUE NUNCA LE LLEGO EL DINERO PORQUE DI UNA CUENTA CLAVE ERRONEA 002180033342688017 LA CUAL PERTENECE A UNA TARJETA DE NOMINA DEL SEÑOR RAFAEL SANDOVAL SOLORIO LO CUAL EL SISTEMA  DE BBVA BANCOMER Y/O BANAMEX DE VERIFICACION DEL BENEFICIARIO REAL FALLO , DEBIO NO PERMITIR EL DEPOSITO PORQUE EL BENEFICIARIO ES ESCUELA DE AVIACION MEXICO CLABE REAL CORRECTA ES 002180021241650941 Y EL SISTEMA DE VERIFICACION DE BANAMEX DE ENRIQUECIMIENTO INLICITO  NO FUNCIONO YA QUE DEBIO DE VER RETENIDO ESA CANTIDAD YA QUE LA CUENTA ES DE NOMINA LA PERSONA SACO EL DINERO Y LO GASTO.
 LE SOLICITO SU AMABLE AYUDA PARA PODER PAGAR EL ADEUDO A LA ESCUELA DE AVIACION MEXICO POR FAVOR GRACIAS Y QUE DIOS LOS BENDIGA.</v>
          </cell>
          <cell r="D531" t="str">
            <v>ALEJANDRO GUILLERMO VARGAS YAÑEZ</v>
          </cell>
          <cell r="E531" t="str">
            <v>vaya65@prodigy.net.mx</v>
          </cell>
          <cell r="F531" t="str">
            <v>Banco de México</v>
          </cell>
          <cell r="M531" t="str">
            <v>México</v>
          </cell>
          <cell r="O531" t="str">
            <v>Entrega por el Sistema de Solicitudes de Acceso a la Información</v>
          </cell>
          <cell r="P531">
            <v>42698</v>
          </cell>
          <cell r="Q531">
            <v>42730</v>
          </cell>
          <cell r="S531" t="str">
            <v>Información pública</v>
          </cell>
          <cell r="T531" t="str">
            <v>Sistemas electrónicos de pago</v>
          </cell>
          <cell r="V531" t="str">
            <v>La respuesta a su solicitud CTC-BM-18021 se encuentra en el archivo adjunto.</v>
          </cell>
          <cell r="W531">
            <v>20</v>
          </cell>
          <cell r="X531" t="str">
            <v>NO</v>
          </cell>
          <cell r="Y531" t="str">
            <v>Ríos Peraza Gladys Adriana</v>
          </cell>
          <cell r="Z531" t="str">
            <v>Concluido</v>
          </cell>
          <cell r="AA531">
            <v>42698</v>
          </cell>
          <cell r="AB531">
            <v>42711</v>
          </cell>
        </row>
        <row r="532">
          <cell r="B532" t="str">
            <v>CTC-BM-18022</v>
          </cell>
          <cell r="C532" t="str">
            <v>Buenos dias, 
En vuestro site he encontrado información sobre Banca comercial crédito por entidad federativa, sector económico y situación de la cartera para el ano de 2016. Tienen esta misma información para los depósitos bancarios?
Gracias</v>
          </cell>
          <cell r="D532" t="str">
            <v>Patrícia Sequeira Fino</v>
          </cell>
          <cell r="E532" t="str">
            <v>pfino@deloitte.pt</v>
          </cell>
          <cell r="F532" t="str">
            <v>Banco de México</v>
          </cell>
          <cell r="M532" t="str">
            <v>Portugal</v>
          </cell>
          <cell r="O532" t="str">
            <v>Entrega por el Sistema de Solicitudes de Acceso a la Información</v>
          </cell>
          <cell r="P532">
            <v>42699</v>
          </cell>
          <cell r="Q532">
            <v>42730</v>
          </cell>
          <cell r="S532" t="str">
            <v>Información pública</v>
          </cell>
          <cell r="T532" t="str">
            <v>Información crediticia</v>
          </cell>
          <cell r="V532" t="str">
            <v>La respuesta a su solicitud se encuentra en el archivo adjunto.</v>
          </cell>
          <cell r="W532">
            <v>25</v>
          </cell>
          <cell r="X532" t="str">
            <v>NO</v>
          </cell>
          <cell r="Y532" t="str">
            <v>Ríos Peraza Gladys Adriana</v>
          </cell>
          <cell r="Z532" t="str">
            <v>Concluido</v>
          </cell>
          <cell r="AA532">
            <v>42699</v>
          </cell>
          <cell r="AB532">
            <v>42704</v>
          </cell>
        </row>
        <row r="533">
          <cell r="B533" t="str">
            <v>CTC-BM-18023</v>
          </cell>
          <cell r="C533" t="str">
            <v>Hola
Me podrian dar el inventario que queda para este año de las monedas Centenario de oro, azteca de oro y onzas de plata.
Gracias</v>
          </cell>
          <cell r="D533" t="str">
            <v>Engelbert hernandez avila</v>
          </cell>
          <cell r="E533" t="str">
            <v>engel1280@gmail.com</v>
          </cell>
          <cell r="F533" t="str">
            <v>Banco de México</v>
          </cell>
          <cell r="M533" t="str">
            <v>México</v>
          </cell>
          <cell r="O533" t="str">
            <v>Entrega por el Sistema de Solicitudes de Acceso a la Información</v>
          </cell>
          <cell r="P533">
            <v>42699</v>
          </cell>
          <cell r="Q533">
            <v>42730</v>
          </cell>
          <cell r="S533" t="str">
            <v>Información pública</v>
          </cell>
          <cell r="T533" t="str">
            <v>Monedas metálicas</v>
          </cell>
          <cell r="V533" t="str">
            <v>La respuesta a su solicitud CTC-BM-18023 se encuentra en el archivo adjunto.</v>
          </cell>
          <cell r="W533">
            <v>20</v>
          </cell>
          <cell r="X533" t="str">
            <v>NO</v>
          </cell>
          <cell r="Y533" t="str">
            <v>Ríos Peraza Gladys Adriana</v>
          </cell>
          <cell r="Z533" t="str">
            <v>Concluido</v>
          </cell>
          <cell r="AA533">
            <v>42699</v>
          </cell>
          <cell r="AB533">
            <v>42705</v>
          </cell>
        </row>
        <row r="534">
          <cell r="B534" t="str">
            <v>CTC-BM-18026</v>
          </cell>
          <cell r="C534" t="str">
            <v>cuantos billetes de 100 pesos hay en un metro cuadrado 
cuantas fibras hay en una pulgada en un billete de 100 pesos
cuanto mide una fibrilla de largo y ancho de un billete de 100 pesos
cuanto mide las letras de el poema de 100 pesos 
y el peso base del billete de 100 pesos</v>
          </cell>
          <cell r="D534" t="str">
            <v>muñoz vega reyes aurelio</v>
          </cell>
          <cell r="E534" t="str">
            <v>balu_taz@hotmail.com</v>
          </cell>
          <cell r="F534" t="str">
            <v>Banco de México</v>
          </cell>
          <cell r="O534" t="str">
            <v>Entrega por el Sistema de Solicitudes de Acceso a la Información</v>
          </cell>
          <cell r="P534">
            <v>42699</v>
          </cell>
          <cell r="Q534">
            <v>42730</v>
          </cell>
          <cell r="S534" t="str">
            <v>Información pública</v>
          </cell>
          <cell r="T534" t="str">
            <v>Billetes</v>
          </cell>
          <cell r="V534" t="str">
            <v>La respuesta a su solicitud CTC-BM-18026 se encuentra en el archivo adjunto</v>
          </cell>
          <cell r="W534">
            <v>20</v>
          </cell>
          <cell r="X534" t="str">
            <v>NO</v>
          </cell>
          <cell r="Y534" t="str">
            <v>Ríos Peraza Gladys Adriana</v>
          </cell>
          <cell r="Z534" t="str">
            <v>Concluido</v>
          </cell>
          <cell r="AA534">
            <v>42699</v>
          </cell>
          <cell r="AB534">
            <v>42705</v>
          </cell>
        </row>
        <row r="535">
          <cell r="B535" t="str">
            <v>CTC-BM-18030</v>
          </cell>
          <cell r="C535" t="str">
            <v>Hola que tal, tengo una duda 
Que requisitos debo de cumplir , para que el banco de México , me compre dolares en efectivo.</v>
          </cell>
          <cell r="D535" t="str">
            <v>Rodrigo Isaias Castillo</v>
          </cell>
          <cell r="E535" t="str">
            <v>crisrodnery@gmail.com</v>
          </cell>
          <cell r="F535" t="str">
            <v>Banco de México</v>
          </cell>
          <cell r="M535" t="str">
            <v>México</v>
          </cell>
          <cell r="O535" t="str">
            <v>Entrega por el Sistema de Solicitudes de Acceso a la Información</v>
          </cell>
          <cell r="P535">
            <v>42702</v>
          </cell>
          <cell r="Q535">
            <v>42731</v>
          </cell>
          <cell r="S535" t="str">
            <v>Información pública</v>
          </cell>
          <cell r="T535" t="str">
            <v>Tipos de cambio</v>
          </cell>
          <cell r="V535" t="str">
            <v>La respuesta a su solicitud CTC-BM-18030 se encuentra en el archivo adjunto.</v>
          </cell>
          <cell r="W535">
            <v>20</v>
          </cell>
          <cell r="X535" t="str">
            <v>NO</v>
          </cell>
          <cell r="Y535" t="str">
            <v>Ríos Peraza Gladys Adriana</v>
          </cell>
          <cell r="Z535" t="str">
            <v>Concluido</v>
          </cell>
          <cell r="AA535">
            <v>42702</v>
          </cell>
          <cell r="AB535">
            <v>42705</v>
          </cell>
        </row>
        <row r="536">
          <cell r="B536" t="str">
            <v>CTC-BM-18031</v>
          </cell>
          <cell r="C536" t="str">
            <v>Estimado, 
Por medio del presente solicito la expedición de veinte juegos de copias certificadas de la Tasa de Interés Interbancaria de Equilibrio correspondientes a los meses de diciembre de 2015, enero, febrero, marzo, mayo, junio, julio, agosto, septiembre, octubre y noviembre del presente año.
Quedando a sus órdenes, espera de su atenta respuesta.</v>
          </cell>
          <cell r="D536" t="str">
            <v>Héctor Brian Cabrera Osnaya</v>
          </cell>
          <cell r="E536" t="str">
            <v>bco_hb@hotmail.es</v>
          </cell>
          <cell r="F536" t="str">
            <v>Banco de México</v>
          </cell>
          <cell r="M536" t="str">
            <v>México</v>
          </cell>
          <cell r="O536" t="str">
            <v>Entrega por el Sistema de Solicitudes de Acceso a la Información</v>
          </cell>
          <cell r="P536">
            <v>42702</v>
          </cell>
          <cell r="Q536">
            <v>42731</v>
          </cell>
          <cell r="S536" t="str">
            <v>Información pública</v>
          </cell>
          <cell r="T536" t="str">
            <v>Tasas de interés</v>
          </cell>
          <cell r="V536" t="str">
            <v>Se adjunta respuesta a su solicitud CTC-BM-18031.</v>
          </cell>
          <cell r="W536">
            <v>25</v>
          </cell>
          <cell r="X536" t="str">
            <v>NO</v>
          </cell>
          <cell r="Y536" t="str">
            <v>Ríos Peraza Gladys Adriana</v>
          </cell>
          <cell r="Z536" t="str">
            <v>Concluido</v>
          </cell>
          <cell r="AA536">
            <v>42702</v>
          </cell>
          <cell r="AB536">
            <v>42703</v>
          </cell>
        </row>
        <row r="537">
          <cell r="B537">
            <v>6110000040316</v>
          </cell>
          <cell r="C537" t="str">
            <v>ACUDI AL BANCO BANAMEX, EL QUE ESTA EN AVENIDA POLITECNICO, PARA HACER UN DEPOSITO A LA EMBAJADA AMERICANA Y ME CAPTURARON MAL LA REFERENCIA, AL DIA SIGUIENTE ACUDI A ATENCIÓN AL CLIENTE PARA DECIRLES QUE ESTABA MAL EL NUMERO DE REFERENCIA Y ME DIJERON QUE ACUDIERA A DICHA EMBAJADA PARA QUE ME DEVOLVIERAN EL IMPORTE DEL PAGO.  ME PRESENTE A LA EMBAJADA Y ME DIJERON QUE  LA INSTITUCIÓN QUE HIZO EL PAGO ES LA QUE DEBE RECLAMAR. ASI QUE SOLICITO ME INDIQUEN CUALES SON LOS PASOS A SEGUIR PARA QUE EL BANCO ME REGRESE EL IMPORTE DE ESA OPERACIÓN QUE SE HIZO MAL.</v>
          </cell>
          <cell r="D537" t="str">
            <v>GLORIA DÍAZ RAZO</v>
          </cell>
          <cell r="E537" t="str">
            <v>TransparenciaBM@outlook.com</v>
          </cell>
          <cell r="F537" t="str">
            <v>Banco de México</v>
          </cell>
          <cell r="H537" t="str">
            <v>ANDADOR MANZANOS</v>
          </cell>
          <cell r="I537" t="str">
            <v>La Huerta</v>
          </cell>
          <cell r="J537" t="str">
            <v>ECATEPEC</v>
          </cell>
          <cell r="K537" t="str">
            <v>México</v>
          </cell>
          <cell r="L537">
            <v>55027</v>
          </cell>
          <cell r="M537" t="str">
            <v>México</v>
          </cell>
          <cell r="N537" t="str">
            <v>Correo electrónico: glordira@yahoo.com.mx</v>
          </cell>
          <cell r="O537" t="str">
            <v>Correo electrónico</v>
          </cell>
          <cell r="P537">
            <v>42702</v>
          </cell>
          <cell r="Q537">
            <v>42731</v>
          </cell>
          <cell r="S537" t="str">
            <v>Información pública</v>
          </cell>
          <cell r="T537" t="str">
            <v>Sistemas electrónicos de pago</v>
          </cell>
          <cell r="V537" t="str">
            <v>La respuesta a su solicitud 6110000040316 la encontrará en el archivo adjunto.</v>
          </cell>
          <cell r="W537">
            <v>25</v>
          </cell>
          <cell r="X537" t="str">
            <v>NO</v>
          </cell>
          <cell r="Y537" t="str">
            <v>Casillas Trejo Elizabeth</v>
          </cell>
          <cell r="Z537" t="str">
            <v>Concluido</v>
          </cell>
          <cell r="AA537">
            <v>42702</v>
          </cell>
          <cell r="AB537">
            <v>42705</v>
          </cell>
        </row>
        <row r="538">
          <cell r="B538">
            <v>6110000040416</v>
          </cell>
          <cell r="C538" t="str">
            <v>ACUDI  AL BANCO BANAMEX QUE SE ENCUENTRA EN POLITECNICO Y MONTEVIDEO PARA REALIZAR UN DEPOSITO A LA EMBAJADA AMERICANA, PONIENDO MAL LA REFERENCIA EL BANCO.  AL DIA SEGUIENTE ME PRESENTE EN ATENCIÓN AL CLIENTE DE ESE MISMO BANCO PARA DECIRLES QUE ESTABA MAL LA REFERENCIA, CONTESTANDOME QUE ACUDIERA A LA EMBAJADA AMERICANA Y QUE AHI ME DEVOLVERIAN EL IMPORTE DEL DEPOSITO. ACUDIA A DICHA EMBAJADA Y ME DIJERON QUE QUIEN HIZO EL DEPOSITO DEBE HACER LA RECLAMACIÓN. POR LO TANTO SOLICITO DE MANERA ATENTA Y RESPETUOSA ME INFORMEN CUAL ES EL PROCEDIMIENTO Y DONDE ACUDIR PARA RECUPERAR EL IMPORTE DEL DEPOSITO QUE HIZO MAL EL BANCO ANTES MENCIONADO.</v>
          </cell>
          <cell r="D538" t="str">
            <v>GLORIA DÍAZ RAZO</v>
          </cell>
          <cell r="E538" t="str">
            <v>TransparenciaBM@outlook.com</v>
          </cell>
          <cell r="F538" t="str">
            <v>Banco de México</v>
          </cell>
          <cell r="H538" t="str">
            <v>ANDADOR MANZANOS</v>
          </cell>
          <cell r="I538" t="str">
            <v>La Huerta</v>
          </cell>
          <cell r="J538" t="str">
            <v>ECATEPEC</v>
          </cell>
          <cell r="K538" t="str">
            <v>México</v>
          </cell>
          <cell r="L538">
            <v>55027</v>
          </cell>
          <cell r="M538" t="str">
            <v>México</v>
          </cell>
          <cell r="N538" t="str">
            <v>Correo electrónico: glordira@yahoo.com.mx</v>
          </cell>
          <cell r="O538" t="str">
            <v>Correo electrónico</v>
          </cell>
          <cell r="P538">
            <v>42702</v>
          </cell>
          <cell r="Q538">
            <v>42731</v>
          </cell>
          <cell r="S538" t="str">
            <v>Información pública</v>
          </cell>
          <cell r="T538" t="str">
            <v>Sistemas electrónicos de pago</v>
          </cell>
          <cell r="V538" t="str">
            <v>La respuesta a su solicitud 6110000040416 la encontrará en el archivo adjunto.</v>
          </cell>
          <cell r="W538">
            <v>25</v>
          </cell>
          <cell r="X538" t="str">
            <v>NO</v>
          </cell>
          <cell r="Y538" t="str">
            <v>Casillas Trejo Elizabeth</v>
          </cell>
          <cell r="Z538" t="str">
            <v>Concluido</v>
          </cell>
          <cell r="AA538">
            <v>42702</v>
          </cell>
          <cell r="AB538">
            <v>42705</v>
          </cell>
        </row>
        <row r="539">
          <cell r="B539">
            <v>6110000040516</v>
          </cell>
          <cell r="C539" t="str">
            <v xml:space="preserve">taza de intereses, bolsa de trabajo
</v>
          </cell>
          <cell r="D539" t="str">
            <v>DIEGO GIOVANNI AMADOR GARCIA</v>
          </cell>
          <cell r="E539" t="str">
            <v>TransparenciaBM@outlook.com</v>
          </cell>
          <cell r="F539" t="str">
            <v>Banco de México</v>
          </cell>
          <cell r="H539" t="str">
            <v>LIBERTAD</v>
          </cell>
          <cell r="I539" t="str">
            <v>Zaragoza Centro</v>
          </cell>
          <cell r="J539" t="str">
            <v>ZARAGOZA</v>
          </cell>
          <cell r="K539" t="str">
            <v>Coahuila</v>
          </cell>
          <cell r="L539">
            <v>26450</v>
          </cell>
          <cell r="M539" t="str">
            <v>México</v>
          </cell>
          <cell r="N539" t="str">
            <v>Correo electrónico: diego_amador@hotmail.es</v>
          </cell>
          <cell r="O539" t="str">
            <v>Correo electrónico</v>
          </cell>
          <cell r="P539">
            <v>42702</v>
          </cell>
          <cell r="Q539">
            <v>42731</v>
          </cell>
          <cell r="Y539" t="str">
            <v>Casillas Trejo Elizabeth</v>
          </cell>
          <cell r="Z539" t="str">
            <v>Cancelado</v>
          </cell>
          <cell r="AA539">
            <v>42702</v>
          </cell>
          <cell r="AB539">
            <v>42725</v>
          </cell>
        </row>
        <row r="540">
          <cell r="B540">
            <v>6110000040616</v>
          </cell>
          <cell r="C540" t="str">
            <v xml:space="preserve">¿CUÁL ES EL SUELDO DEL PRESIDENTE DEL BANCO DE MÉXICO?
</v>
          </cell>
          <cell r="D540" t="str">
            <v>ANETT MORALES RODRIGUEZ</v>
          </cell>
          <cell r="E540" t="str">
            <v>TransparenciaBM@outlook.com</v>
          </cell>
          <cell r="F540" t="str">
            <v>Banco de México</v>
          </cell>
          <cell r="H540" t="str">
            <v>U HAB EL TENAYO</v>
          </cell>
          <cell r="I540" t="str">
            <v>El Tenayo Centro</v>
          </cell>
          <cell r="J540" t="str">
            <v>TLALNEPANTLA DE BAZ</v>
          </cell>
          <cell r="K540" t="str">
            <v>México</v>
          </cell>
          <cell r="L540">
            <v>54140</v>
          </cell>
          <cell r="M540" t="str">
            <v>México</v>
          </cell>
          <cell r="N540" t="str">
            <v>Correo electrónico: anymorles@gmail.com</v>
          </cell>
          <cell r="O540" t="str">
            <v>Correo electrónico</v>
          </cell>
          <cell r="P540">
            <v>42702</v>
          </cell>
          <cell r="Q540">
            <v>42731</v>
          </cell>
          <cell r="S540" t="str">
            <v>Información pública</v>
          </cell>
          <cell r="T540" t="str">
            <v>Sueldos y salarios</v>
          </cell>
          <cell r="V540" t="str">
            <v>La respuesta a su solicitud 6110000040616 la encontrará en el archivo adjunto.</v>
          </cell>
          <cell r="W540">
            <v>15</v>
          </cell>
          <cell r="X540" t="str">
            <v>NO</v>
          </cell>
          <cell r="Y540" t="str">
            <v>Casillas Trejo Elizabeth</v>
          </cell>
          <cell r="Z540" t="str">
            <v>Concluido</v>
          </cell>
          <cell r="AA540">
            <v>42702</v>
          </cell>
          <cell r="AB540">
            <v>42704</v>
          </cell>
        </row>
        <row r="541">
          <cell r="B541" t="str">
            <v>LT-CR-18032</v>
          </cell>
          <cell r="C541" t="str">
            <v>Solicito Copia certificada, en formato impreso y por separado de cada una de las publicaciones de la tasas CETES, TIIE del periodo y periodicidad que enseguida señalo 
Tasa CETES, promedio mensual en por ciento anual, periodo 1985 a 2016 (ultima publicación) 
Tasa TIIE 28 días promedio mensual en por ciento anual, periodo 1995 a 2016 (ultima publicación)</v>
          </cell>
          <cell r="D541" t="str">
            <v>RAMON PALACIOS MARTINEZ</v>
          </cell>
          <cell r="E541" t="str">
            <v>rpmvasesores@yahoo.com.mx</v>
          </cell>
          <cell r="F541" t="str">
            <v>Comisión de Responsabilidades</v>
          </cell>
          <cell r="H541" t="str">
            <v>AV MIGUEL ANGEL</v>
          </cell>
          <cell r="I541" t="str">
            <v>REAL VALLARTA</v>
          </cell>
          <cell r="J541" t="str">
            <v>ZAPOPAN</v>
          </cell>
          <cell r="K541" t="str">
            <v>JALISCO</v>
          </cell>
          <cell r="L541">
            <v>45020</v>
          </cell>
          <cell r="M541" t="str">
            <v>México</v>
          </cell>
          <cell r="O541" t="str">
            <v>Domicilio</v>
          </cell>
          <cell r="P541">
            <v>42702</v>
          </cell>
          <cell r="Q541">
            <v>42731</v>
          </cell>
          <cell r="S541" t="str">
            <v>Información pública</v>
          </cell>
          <cell r="T541" t="str">
            <v>Tasas de interés</v>
          </cell>
          <cell r="V541" t="str">
            <v>La respuesta a su solicitud LT-CR-18032 la encontrará en el archivo adjunto.</v>
          </cell>
          <cell r="W541">
            <v>45</v>
          </cell>
          <cell r="X541" t="str">
            <v>SI</v>
          </cell>
          <cell r="Y541" t="str">
            <v>Casillas Trejo Elizabeth</v>
          </cell>
          <cell r="Z541" t="str">
            <v>Concluido</v>
          </cell>
          <cell r="AA541">
            <v>42702</v>
          </cell>
          <cell r="AB541">
            <v>42713</v>
          </cell>
        </row>
        <row r="542">
          <cell r="B542">
            <v>6110000040716</v>
          </cell>
          <cell r="C542" t="str">
            <v>¿Qué sucede con los billetes que se encuentran fuera de circulación? ¿Cuántos billetes con valor de 20 pesos que fueron descontinuados siguen en circulación?</v>
          </cell>
          <cell r="D542" t="str">
            <v>ARIANA LIZBETH GARCIA ORTIZ</v>
          </cell>
          <cell r="E542" t="str">
            <v>TransparenciaBM@outlook.com</v>
          </cell>
          <cell r="F542" t="str">
            <v>Banco de México</v>
          </cell>
          <cell r="H542" t="str">
            <v>ALFREDO ELIZONDO</v>
          </cell>
          <cell r="I542" t="str">
            <v>Obrera</v>
          </cell>
          <cell r="J542" t="str">
            <v>MORELIA</v>
          </cell>
          <cell r="K542" t="str">
            <v>Michoacán</v>
          </cell>
          <cell r="L542">
            <v>58130</v>
          </cell>
          <cell r="M542" t="str">
            <v>México</v>
          </cell>
          <cell r="N542" t="str">
            <v xml:space="preserve">Correo electrónico: arigaor@hotmail.com 
</v>
          </cell>
          <cell r="O542" t="str">
            <v>Correo electrónico</v>
          </cell>
          <cell r="P542">
            <v>42702</v>
          </cell>
          <cell r="Q542">
            <v>42731</v>
          </cell>
          <cell r="S542" t="str">
            <v>Información pública</v>
          </cell>
          <cell r="T542" t="str">
            <v>Billetes</v>
          </cell>
          <cell r="V542" t="str">
            <v>La respuesta a su solicitud 6110000040716 la encontrará en el archivo adjunto.</v>
          </cell>
          <cell r="W542">
            <v>25</v>
          </cell>
          <cell r="X542" t="str">
            <v>NO</v>
          </cell>
          <cell r="Y542" t="str">
            <v>Casillas Trejo Elizabeth</v>
          </cell>
          <cell r="Z542" t="str">
            <v>Concluido</v>
          </cell>
          <cell r="AA542">
            <v>42702</v>
          </cell>
          <cell r="AB542">
            <v>42705</v>
          </cell>
        </row>
        <row r="543">
          <cell r="B543">
            <v>6110000040816</v>
          </cell>
          <cell r="C543" t="str">
            <v>¿Cuál es función principal? ¿De dónde obtiene el capital?</v>
          </cell>
          <cell r="D543" t="str">
            <v>ERIKA PEREZ BERMUDEZ</v>
          </cell>
          <cell r="E543" t="str">
            <v>TransparenciaBM@outlook.com</v>
          </cell>
          <cell r="F543" t="str">
            <v>Banco de México</v>
          </cell>
          <cell r="H543" t="str">
            <v>CALLE 1 COL. PANTITLAN</v>
          </cell>
          <cell r="I543" t="str">
            <v>Agrícola Pantitlan</v>
          </cell>
          <cell r="J543" t="str">
            <v>IZTACALCO</v>
          </cell>
          <cell r="K543" t="str">
            <v>Distrito Federal</v>
          </cell>
          <cell r="L543">
            <v>8100</v>
          </cell>
          <cell r="M543" t="str">
            <v>México</v>
          </cell>
          <cell r="N543" t="str">
            <v xml:space="preserve">Correo electrónico: eri_kitalilis@hotmail.com </v>
          </cell>
          <cell r="O543" t="str">
            <v>Correo electrónico</v>
          </cell>
          <cell r="P543">
            <v>42702</v>
          </cell>
          <cell r="Q543">
            <v>42731</v>
          </cell>
          <cell r="S543" t="str">
            <v>Información pública</v>
          </cell>
          <cell r="T543" t="str">
            <v>Presupuesto</v>
          </cell>
          <cell r="V543" t="str">
            <v>La respuesta a su solicitud se encuentra en el archivo adjunto.</v>
          </cell>
          <cell r="W543">
            <v>25</v>
          </cell>
          <cell r="X543" t="str">
            <v>NO</v>
          </cell>
          <cell r="Y543" t="str">
            <v>Ríos Peraza Gladys Adriana</v>
          </cell>
          <cell r="Z543" t="str">
            <v>Concluido</v>
          </cell>
          <cell r="AA543">
            <v>42702</v>
          </cell>
          <cell r="AB543">
            <v>42702</v>
          </cell>
        </row>
        <row r="544">
          <cell r="B544">
            <v>6110000040916</v>
          </cell>
          <cell r="C544" t="str">
            <v>que es el banco de mexico</v>
          </cell>
          <cell r="D544" t="str">
            <v>PORTILLO NAVARRO RAUL</v>
          </cell>
          <cell r="E544" t="str">
            <v>TransparenciaBM@outlook.com</v>
          </cell>
          <cell r="F544" t="str">
            <v>Banco de México</v>
          </cell>
          <cell r="H544" t="str">
            <v>TONATIUH</v>
          </cell>
          <cell r="I544" t="str">
            <v>Arenal 3a Sección</v>
          </cell>
          <cell r="J544" t="str">
            <v>VENUSTIANO CARRANZA</v>
          </cell>
          <cell r="K544" t="str">
            <v>Distrito Federal</v>
          </cell>
          <cell r="L544">
            <v>15660</v>
          </cell>
          <cell r="M544" t="str">
            <v>México</v>
          </cell>
          <cell r="N544" t="str">
            <v xml:space="preserve">Correo electrónico: minitony@live.com.mx </v>
          </cell>
          <cell r="O544" t="str">
            <v>Correo electrónico</v>
          </cell>
          <cell r="P544">
            <v>42702</v>
          </cell>
          <cell r="Q544">
            <v>42731</v>
          </cell>
          <cell r="S544" t="str">
            <v>Información pública</v>
          </cell>
          <cell r="T544" t="str">
            <v>Organización</v>
          </cell>
          <cell r="V544" t="str">
            <v>La respuesta a su solicitud se encuentra en el archivo adjunto</v>
          </cell>
          <cell r="W544">
            <v>25</v>
          </cell>
          <cell r="X544" t="str">
            <v>NO</v>
          </cell>
          <cell r="Y544" t="str">
            <v>Ríos Peraza Gladys Adriana</v>
          </cell>
          <cell r="Z544" t="str">
            <v>Concluido</v>
          </cell>
          <cell r="AA544">
            <v>42702</v>
          </cell>
          <cell r="AB544">
            <v>42702</v>
          </cell>
        </row>
        <row r="545">
          <cell r="B545" t="str">
            <v>CTC-BM-18054</v>
          </cell>
          <cell r="C545" t="str">
            <v>Estimados, 
Espero se encuentren bien.
Los contacto porque un cliente reportó que en reiteradas ocasiones Banxico publicó N/E en las tasas TIIE en lugar de un valor y al poco tiempo el valor correcto, ocasionando que nuestros sistemas no actualicen el valor correspondiente dado que tomaron el N/E como válido. Habrá algun modo de corregir esto? Podrian por favor confirmarme porque sucede este error?
Por favor déjenme saber si no son el contacto correcto.
Gracias de antemano.
Saludos cordiales, 
Alexia Cavanagh</v>
          </cell>
          <cell r="D545" t="str">
            <v>Alexia Cavanagh</v>
          </cell>
          <cell r="E545" t="str">
            <v>alexia.cavanagh@thomsonreuters.com</v>
          </cell>
          <cell r="F545" t="str">
            <v>Banco de México</v>
          </cell>
          <cell r="M545" t="str">
            <v>México</v>
          </cell>
          <cell r="O545" t="str">
            <v>Entrega por el Sistema de Solicitudes de Acceso a la Información</v>
          </cell>
          <cell r="P545">
            <v>42702</v>
          </cell>
          <cell r="Q545">
            <v>42732</v>
          </cell>
          <cell r="S545" t="str">
            <v>Información pública</v>
          </cell>
          <cell r="T545" t="str">
            <v>Tasas de interés</v>
          </cell>
          <cell r="V545" t="str">
            <v>La respuesta a su consulta CTC-BM-18054 la encontrará en el archivo adjunto.</v>
          </cell>
          <cell r="W545">
            <v>25</v>
          </cell>
          <cell r="X545" t="str">
            <v>NO</v>
          </cell>
          <cell r="Y545" t="str">
            <v>Casillas Trejo Elizabeth</v>
          </cell>
          <cell r="Z545" t="str">
            <v>Concluido</v>
          </cell>
          <cell r="AA545">
            <v>42702</v>
          </cell>
          <cell r="AB545">
            <v>42719</v>
          </cell>
        </row>
        <row r="546">
          <cell r="B546" t="str">
            <v>CTC-BM-18056</v>
          </cell>
          <cell r="C546" t="str">
            <v>Dear Sir or Madam,
my name is Patrick Tomberger, i am a researcher at the University of Bern, Switzerland. I am currently working on export processing trade
for which i use data on maquiladora trade that can be obtained from the Bank of Mexico.
This data very valuable but i wonder why it ends in 2006. May i kindly ask the reason for this and whether it is possible to get this data for later years as well.
Thank you very much in advance for your efforts.
King regards,
Patrick Tomberger</v>
          </cell>
          <cell r="D546" t="str">
            <v>Patrick Tomberger</v>
          </cell>
          <cell r="E546" t="str">
            <v>patrick.tomberger@wti.org</v>
          </cell>
          <cell r="F546" t="str">
            <v>Banco de México</v>
          </cell>
          <cell r="M546" t="str">
            <v>Suiza</v>
          </cell>
          <cell r="O546" t="str">
            <v>Entrega por el Sistema de Solicitudes de Acceso a la Información</v>
          </cell>
          <cell r="P546">
            <v>42703</v>
          </cell>
          <cell r="Q546">
            <v>42732</v>
          </cell>
          <cell r="S546" t="str">
            <v>Información pública</v>
          </cell>
          <cell r="T546" t="str">
            <v>Comercio exterior</v>
          </cell>
          <cell r="V546" t="str">
            <v>Please find attached the answer to your enquiry CTC-BM-18056.</v>
          </cell>
          <cell r="W546">
            <v>30</v>
          </cell>
          <cell r="X546" t="str">
            <v>NO</v>
          </cell>
          <cell r="Y546" t="str">
            <v>Ríos Peraza Gladys Adriana</v>
          </cell>
          <cell r="Z546" t="str">
            <v>Concluido</v>
          </cell>
          <cell r="AA546">
            <v>42703</v>
          </cell>
          <cell r="AB546">
            <v>42706</v>
          </cell>
        </row>
        <row r="547">
          <cell r="B547" t="str">
            <v>CTC-BM-18057</v>
          </cell>
          <cell r="C547" t="str">
            <v>Buen dia 
El motivo de mi correo es para solicitar información sobre los requisitos que se necesitan para poder importar monedas. ¿Queria saber si requiero algun tipo de permiso o cumplir ciertas especificaciones? Las monedas seran importadas de Francia, estas monedas son conmemorativas, por lo cual no tienen ningun valor y son de fierro. 
Espero contar con su apoyo y pronta respuesta. 
Saludos coordiales</v>
          </cell>
          <cell r="D547" t="str">
            <v>LAURA REBECA</v>
          </cell>
          <cell r="E547" t="str">
            <v>LCASTILLO@KRIVENS.COM.MX</v>
          </cell>
          <cell r="F547" t="str">
            <v>Banco de México</v>
          </cell>
          <cell r="O547" t="str">
            <v>Entrega por el Sistema de Solicitudes de Acceso a la Información</v>
          </cell>
          <cell r="P547">
            <v>42703</v>
          </cell>
          <cell r="Q547">
            <v>42732</v>
          </cell>
          <cell r="S547" t="str">
            <v>Información pública</v>
          </cell>
          <cell r="T547" t="str">
            <v>Control de legalidad</v>
          </cell>
          <cell r="V547" t="str">
            <v>La respuesta a su solicitud CTC-BM-18057 la encontrará en el archivo adjunto.</v>
          </cell>
          <cell r="W547">
            <v>35</v>
          </cell>
          <cell r="X547" t="str">
            <v>NO</v>
          </cell>
          <cell r="Y547" t="str">
            <v>Casillas Trejo Elizabeth</v>
          </cell>
          <cell r="Z547" t="str">
            <v>Concluido</v>
          </cell>
          <cell r="AA547">
            <v>42703</v>
          </cell>
          <cell r="AB547">
            <v>42706</v>
          </cell>
        </row>
        <row r="548">
          <cell r="B548">
            <v>6110000041016</v>
          </cell>
          <cell r="C548" t="str">
            <v>¿A cuanto asciende la reservar economica y cual es el plan de la recuperacion economica de la devaluacion del peso frente al dolar?</v>
          </cell>
          <cell r="D548" t="str">
            <v>KEVIN MEDINA ENRIQUEZ</v>
          </cell>
          <cell r="E548" t="str">
            <v>TransparenciaBM@outlook.com</v>
          </cell>
          <cell r="F548" t="str">
            <v>Banco de México</v>
          </cell>
          <cell r="H548" t="str">
            <v>AVENIDA HIDALGO</v>
          </cell>
          <cell r="I548" t="str">
            <v>Granjas Lomas de Guadalupe</v>
          </cell>
          <cell r="J548" t="str">
            <v>CUAUTITLAN IZCALLI</v>
          </cell>
          <cell r="K548" t="str">
            <v>México</v>
          </cell>
          <cell r="L548">
            <v>54767</v>
          </cell>
          <cell r="M548" t="str">
            <v>México</v>
          </cell>
          <cell r="N548" t="str">
            <v xml:space="preserve">Correo electrónico: kebo_05@hotmail.com </v>
          </cell>
          <cell r="O548" t="str">
            <v>Correo electrónico</v>
          </cell>
          <cell r="P548">
            <v>42703</v>
          </cell>
          <cell r="Q548">
            <v>42732</v>
          </cell>
          <cell r="S548" t="str">
            <v>Información pública</v>
          </cell>
          <cell r="T548" t="str">
            <v>Deuda pública</v>
          </cell>
          <cell r="V548" t="str">
            <v>La respuesta a su solicitud 6110000041016 la encontrará en el archivo adjunto.</v>
          </cell>
          <cell r="W548">
            <v>25</v>
          </cell>
          <cell r="X548" t="str">
            <v>NO</v>
          </cell>
          <cell r="Y548" t="str">
            <v>Casillas Trejo Elizabeth</v>
          </cell>
          <cell r="Z548" t="str">
            <v>Concluido</v>
          </cell>
          <cell r="AA548">
            <v>42703</v>
          </cell>
          <cell r="AB548">
            <v>42704</v>
          </cell>
        </row>
        <row r="549">
          <cell r="B549">
            <v>6110000041116</v>
          </cell>
          <cell r="C549" t="str">
            <v>¿Cuál es el destino de los centavos, de los productos que los millones de mexicanos consumimos diariamente?</v>
          </cell>
          <cell r="D549" t="str">
            <v>NATHASHA ITZEL NÚÑEZ ARCEO</v>
          </cell>
          <cell r="E549" t="str">
            <v>TransparenciaBM@outlook.com</v>
          </cell>
          <cell r="F549" t="str">
            <v>Banco de México</v>
          </cell>
          <cell r="H549" t="str">
            <v>METEOROS</v>
          </cell>
          <cell r="I549" t="str">
            <v>Cosmos</v>
          </cell>
          <cell r="J549" t="str">
            <v>MORELIA</v>
          </cell>
          <cell r="K549" t="str">
            <v>Michoacán</v>
          </cell>
          <cell r="L549">
            <v>58050</v>
          </cell>
          <cell r="M549" t="str">
            <v>México</v>
          </cell>
          <cell r="N549" t="str">
            <v xml:space="preserve">En la canasta básica de los productos mexicanos que consumimos diariamente, el costo de los productos no es es precio cerrados
Correo electrónico: natnuar@gmail.com </v>
          </cell>
          <cell r="O549" t="str">
            <v>Correo electrónico</v>
          </cell>
          <cell r="P549">
            <v>42703</v>
          </cell>
          <cell r="Q549">
            <v>42732</v>
          </cell>
          <cell r="S549" t="str">
            <v>Información pública</v>
          </cell>
          <cell r="T549" t="str">
            <v>Planeación</v>
          </cell>
          <cell r="V549" t="str">
            <v>La respuesta a su solicitud se encuentra en el archivo adjunto.</v>
          </cell>
          <cell r="W549">
            <v>25</v>
          </cell>
          <cell r="X549" t="str">
            <v>NO</v>
          </cell>
          <cell r="Y549" t="str">
            <v>Ríos Peraza Gladys Adriana</v>
          </cell>
          <cell r="Z549" t="str">
            <v>Concluido</v>
          </cell>
          <cell r="AA549">
            <v>42703</v>
          </cell>
          <cell r="AB549">
            <v>42709</v>
          </cell>
        </row>
        <row r="550">
          <cell r="B550" t="str">
            <v>CTC-BM-18058</v>
          </cell>
          <cell r="C550" t="str">
            <v>Buen día
El viernes 18 de noviembre del 2016 realice desde mi portal de banca por internet de SANTANDER con cuenta 56676604128 un pago a una tarjeta de credito BBVA BANCOMER número 4772912406319065 por  un importe de $1,500 pesos y numero de referencia 7768724, sin embargo el banco me informa el día de hoy que no se recibio dicho pago. 
En mi cuenta no tengo la devolucion del importe transferido y la transacción junto con otros dos pagos que realice el mismo día, me aparecen aceptados al consultarlos en mi banco (los otros dos movimientos ya fueron corroborados de recibidos en las cuentas destino).
Trato de revisar el movimiento en el portal de spei y no me deja con la referencia que viene en mi voucher ya que mi banco dice NO me pueden proporcionar la clave de rastreo.
He levantado la aclaracion con Santander bajo el folio 16-1865973
envio anexos los documentos que comprueban lo antes expuesto esperando contar con su amable colaboración para resolver este inconveniente lo mas rapido posible.
Agradeciendoles de antemano
Esta aclaracion fue enviada el 24/11/2016 al correo spei@banxico.org.mx que me proporcionaron por callcenter sin aun tener confirmacion de atención</v>
          </cell>
          <cell r="D550" t="str">
            <v>Erika Janeth Jiménez Ayala</v>
          </cell>
          <cell r="E550" t="str">
            <v>erikapuntojimenez@gmail.com</v>
          </cell>
          <cell r="F550" t="str">
            <v>Banco de México</v>
          </cell>
          <cell r="M550" t="str">
            <v>México</v>
          </cell>
          <cell r="O550" t="str">
            <v>Entrega por el Sistema de Solicitudes de Acceso a la Información</v>
          </cell>
          <cell r="P550">
            <v>42703</v>
          </cell>
          <cell r="Q550">
            <v>42732</v>
          </cell>
          <cell r="S550" t="str">
            <v>Información pública</v>
          </cell>
          <cell r="T550" t="str">
            <v>Sistemas electrónicos de pago</v>
          </cell>
          <cell r="V550" t="str">
            <v>La respuesta a su solicitud CTC-BM-18058 se encuentra en el archivo adjunto.</v>
          </cell>
          <cell r="W550">
            <v>25</v>
          </cell>
          <cell r="X550" t="str">
            <v>NO</v>
          </cell>
          <cell r="Y550" t="str">
            <v>Ríos Peraza Gladys Adriana</v>
          </cell>
          <cell r="Z550" t="str">
            <v>Concluido</v>
          </cell>
          <cell r="AA550">
            <v>42703</v>
          </cell>
          <cell r="AB550">
            <v>42709</v>
          </cell>
        </row>
        <row r="551">
          <cell r="B551" t="str">
            <v>CTC-BM-18068</v>
          </cell>
          <cell r="C551" t="str">
            <v>Hola buenas tardes el motivo del la solicitud es para saber el estatus de una transferencia que hice de bancomer a una cuenta banamex y ni se vio reflejada en la cuenta banamex, gracias</v>
          </cell>
          <cell r="D551" t="str">
            <v>Alfredo calvillo</v>
          </cell>
          <cell r="E551" t="str">
            <v>Santiago.toledo@outlook.com</v>
          </cell>
          <cell r="F551" t="str">
            <v>Banco de México</v>
          </cell>
          <cell r="O551" t="str">
            <v>Entrega por el Sistema de Solicitudes de Acceso a la Información</v>
          </cell>
          <cell r="P551">
            <v>42703</v>
          </cell>
          <cell r="Q551">
            <v>42732</v>
          </cell>
          <cell r="S551" t="str">
            <v>Información pública</v>
          </cell>
          <cell r="T551" t="str">
            <v>Sistemas electrónicos de pago</v>
          </cell>
          <cell r="V551" t="str">
            <v>La respuesta a su solicitud CTC-BM-18068 se encuentra en el archivo adjunto.</v>
          </cell>
          <cell r="W551">
            <v>20</v>
          </cell>
          <cell r="X551" t="str">
            <v>NO</v>
          </cell>
          <cell r="Y551" t="str">
            <v>Ríos Peraza Gladys Adriana</v>
          </cell>
          <cell r="Z551" t="str">
            <v>Concluido</v>
          </cell>
          <cell r="AA551">
            <v>42703</v>
          </cell>
          <cell r="AB551">
            <v>42704</v>
          </cell>
        </row>
        <row r="552">
          <cell r="B552">
            <v>6110000041216</v>
          </cell>
          <cell r="C552" t="str">
            <v xml:space="preserve">La solicitud va adjunta en documento Word
___________
TRANSCRIPCIÓN DE DOCUMENTO WORD:
Solicito documento en el cual se observe el importe que ha percibido la Federación en los ejercicios fiscales 2011, 2012, 2013, 2014 y 2015, a través del Gobierno Federal, por pago de impuestos, el importe que ha percibido por pago de aportaciones de seguridad social, por pago de contribuciones de mejoras, por derechos y el importe que ha recibido por pago de aprovechamientos, tanto en recaudación primaria (pago realizado por los contribuyentes de manera oportuna ?voluntaria-) como en recaudación secundaria (pago realizado por los contribuyentes de manera extemporánea -coercitiva-). </v>
          </cell>
          <cell r="D552" t="str">
            <v>MILY</v>
          </cell>
          <cell r="E552" t="str">
            <v>TransparenciaBM@outlook.com</v>
          </cell>
          <cell r="F552" t="str">
            <v>Banco de México</v>
          </cell>
          <cell r="H552" t="str">
            <v>sin registro</v>
          </cell>
          <cell r="I552" t="str">
            <v>sin registro</v>
          </cell>
          <cell r="J552" t="str">
            <v>sin registro</v>
          </cell>
          <cell r="K552" t="str">
            <v>sin registro</v>
          </cell>
          <cell r="L552">
            <v>0</v>
          </cell>
          <cell r="M552" t="str">
            <v>México</v>
          </cell>
          <cell r="N552" t="str">
            <v xml:space="preserve">Correo electrónico: luisaramon@hotmail.com </v>
          </cell>
          <cell r="O552" t="str">
            <v>Correo electrónico</v>
          </cell>
          <cell r="P552">
            <v>42703</v>
          </cell>
          <cell r="Q552">
            <v>42733</v>
          </cell>
          <cell r="S552" t="str">
            <v>Información no competencia del BM</v>
          </cell>
          <cell r="T552" t="str">
            <v>Presupuesto</v>
          </cell>
          <cell r="V552" t="str">
            <v>La respuesta a su solicitud 6110000041216 la encontrará en el archivo adjunto.</v>
          </cell>
          <cell r="W552">
            <v>25</v>
          </cell>
          <cell r="X552" t="str">
            <v>NO</v>
          </cell>
          <cell r="Y552" t="str">
            <v>Casillas Trejo Elizabeth</v>
          </cell>
          <cell r="Z552" t="str">
            <v>Concluido</v>
          </cell>
          <cell r="AA552">
            <v>42703</v>
          </cell>
          <cell r="AB552">
            <v>42706</v>
          </cell>
        </row>
        <row r="553">
          <cell r="B553">
            <v>6110000041316</v>
          </cell>
          <cell r="C553" t="str">
            <v>FIDEICOMISO IRREVOCABLE F/1491 DENOMINADO "GBM INFRAESTRUCTURA I" EMISOR DE LOS CERTIFICADOS BURSÁTILES DE DESARROLLO CON CLAVE DE PIZARRA GBMICK12</v>
          </cell>
          <cell r="D553" t="str">
            <v>RUBI MARTINEZ CAMACHO</v>
          </cell>
          <cell r="E553" t="str">
            <v>TransparenciaBM@outlook.com</v>
          </cell>
          <cell r="F553" t="str">
            <v>Banco de México</v>
          </cell>
          <cell r="H553" t="str">
            <v>GABRIEL MANCERA</v>
          </cell>
          <cell r="I553" t="str">
            <v>Del Valle Centro</v>
          </cell>
          <cell r="J553" t="str">
            <v>BENITO JUAREZ</v>
          </cell>
          <cell r="K553" t="str">
            <v>Distrito Federal</v>
          </cell>
          <cell r="L553">
            <v>3100</v>
          </cell>
          <cell r="M553" t="str">
            <v>México</v>
          </cell>
          <cell r="N553" t="str">
            <v>Se adjunta documento</v>
          </cell>
          <cell r="O553" t="str">
            <v>Correo electrónico</v>
          </cell>
          <cell r="P553">
            <v>42703</v>
          </cell>
          <cell r="Q553">
            <v>42733</v>
          </cell>
          <cell r="S553" t="str">
            <v>Información no competencia del BM</v>
          </cell>
          <cell r="T553" t="str">
            <v>Fondos y fideicomisos gubernamentales</v>
          </cell>
          <cell r="V553" t="str">
            <v>La respuesta a su solicitud 6110000041316 la encontrará en el archivo adjunto.</v>
          </cell>
          <cell r="W553">
            <v>40</v>
          </cell>
          <cell r="X553" t="str">
            <v>NO</v>
          </cell>
          <cell r="Y553" t="str">
            <v>Casillas Trejo Elizabeth</v>
          </cell>
          <cell r="Z553" t="str">
            <v>Concluido</v>
          </cell>
          <cell r="AA553">
            <v>42703</v>
          </cell>
          <cell r="AB553">
            <v>42705</v>
          </cell>
        </row>
        <row r="554">
          <cell r="B554">
            <v>6110000041416</v>
          </cell>
          <cell r="C554" t="str">
            <v>Presupuesto destinado a gastos de operación en papelería</v>
          </cell>
          <cell r="D554" t="str">
            <v>MARIA PAMELA GARCIA FERNANDEZ</v>
          </cell>
          <cell r="E554" t="str">
            <v>TransparenciaBM@outlook.com</v>
          </cell>
          <cell r="F554" t="str">
            <v>Banco de México</v>
          </cell>
          <cell r="H554" t="str">
            <v>GUILLERMO PRIETO</v>
          </cell>
          <cell r="I554" t="str">
            <v>2 de Abril</v>
          </cell>
          <cell r="J554" t="str">
            <v>XALAPA</v>
          </cell>
          <cell r="K554" t="str">
            <v>Veracruz</v>
          </cell>
          <cell r="L554">
            <v>91030</v>
          </cell>
          <cell r="M554" t="str">
            <v>México</v>
          </cell>
          <cell r="N554" t="str">
            <v xml:space="preserve">Correo electrónico: pamela.gafe@hotmail.com </v>
          </cell>
          <cell r="O554" t="str">
            <v>Correo electrónico</v>
          </cell>
          <cell r="P554">
            <v>42704</v>
          </cell>
          <cell r="Q554">
            <v>42733</v>
          </cell>
          <cell r="S554" t="str">
            <v>Información pública</v>
          </cell>
          <cell r="T554" t="str">
            <v>Presupuesto</v>
          </cell>
          <cell r="V554" t="str">
            <v>Se anexa respuesta</v>
          </cell>
          <cell r="W554">
            <v>45</v>
          </cell>
          <cell r="X554" t="str">
            <v>NO</v>
          </cell>
          <cell r="Y554" t="str">
            <v>Muñoz Nando Rubén</v>
          </cell>
          <cell r="Z554" t="str">
            <v>Concluido</v>
          </cell>
          <cell r="AA554">
            <v>42704</v>
          </cell>
          <cell r="AB554">
            <v>42712</v>
          </cell>
        </row>
        <row r="555">
          <cell r="B555" t="str">
            <v>CTC-BM-18073</v>
          </cell>
          <cell r="C555" t="str">
            <v>BUEN DIA
AGRADEZCO DE SU APOYO PARA RECUPERACION DE TRANSFERENCIA REALIZADA EL 05/10/2016  POR UN IMPORTE DE $ 5,600.00 DEL BANCO BBVA BANCOMER C CON FOLIO  DE OPERACION 0063354003</v>
          </cell>
          <cell r="D555" t="str">
            <v>MARIA AURORA GAYTAN CASILLAS</v>
          </cell>
          <cell r="E555" t="str">
            <v>borisgaytan68@hotmail.com</v>
          </cell>
          <cell r="F555" t="str">
            <v>Banco de México</v>
          </cell>
          <cell r="M555" t="str">
            <v>México</v>
          </cell>
          <cell r="O555" t="str">
            <v>Entrega por el Sistema de Solicitudes de Acceso a la Información</v>
          </cell>
          <cell r="P555">
            <v>42704</v>
          </cell>
          <cell r="Q555">
            <v>42733</v>
          </cell>
          <cell r="S555" t="str">
            <v>Información pública</v>
          </cell>
          <cell r="T555" t="str">
            <v>Sistemas electrónicos de pago</v>
          </cell>
          <cell r="V555" t="str">
            <v>La respuesta a su solicitud CTC-BM-18073 se encuentra en el archivo adjunto.</v>
          </cell>
          <cell r="W555">
            <v>20</v>
          </cell>
          <cell r="X555" t="str">
            <v>NO</v>
          </cell>
          <cell r="Y555" t="str">
            <v>Ríos Peraza Gladys Adriana</v>
          </cell>
          <cell r="Z555" t="str">
            <v>Concluido</v>
          </cell>
          <cell r="AA555">
            <v>42704</v>
          </cell>
          <cell r="AB555">
            <v>42705</v>
          </cell>
        </row>
        <row r="556">
          <cell r="B556">
            <v>6110000041516</v>
          </cell>
          <cell r="C556" t="str">
            <v>actualmente, ¿a cuanto haciende la deuda externa?</v>
          </cell>
          <cell r="D556" t="str">
            <v>SERGIO ALFARO MEJÍA</v>
          </cell>
          <cell r="E556" t="str">
            <v>TransparenciaBM@outlook.com</v>
          </cell>
          <cell r="F556" t="str">
            <v>Banco de México</v>
          </cell>
          <cell r="H556" t="str">
            <v>16 SUR</v>
          </cell>
          <cell r="I556" t="str">
            <v>Azcarate</v>
          </cell>
          <cell r="J556" t="str">
            <v>PUEBLA</v>
          </cell>
          <cell r="K556" t="str">
            <v>Puebla</v>
          </cell>
          <cell r="L556">
            <v>72501</v>
          </cell>
          <cell r="M556" t="str">
            <v>México</v>
          </cell>
          <cell r="N556" t="str">
            <v xml:space="preserve">Correo electrónico: seryimejia13@hotmail.com </v>
          </cell>
          <cell r="O556" t="str">
            <v>Correo electrónico</v>
          </cell>
          <cell r="P556">
            <v>42704</v>
          </cell>
          <cell r="Q556">
            <v>42733</v>
          </cell>
          <cell r="S556" t="str">
            <v>Información pública</v>
          </cell>
          <cell r="T556" t="str">
            <v>Deuda pública</v>
          </cell>
          <cell r="V556" t="str">
            <v>La respuesta a su solicitud 6110000041516 la encontrará en el archivo adjunto.</v>
          </cell>
          <cell r="W556">
            <v>25</v>
          </cell>
          <cell r="X556" t="str">
            <v>NO</v>
          </cell>
          <cell r="Y556" t="str">
            <v>Casillas Trejo Elizabeth</v>
          </cell>
          <cell r="Z556" t="str">
            <v>Concluido</v>
          </cell>
          <cell r="AA556">
            <v>42704</v>
          </cell>
          <cell r="AB556">
            <v>42705</v>
          </cell>
        </row>
        <row r="557">
          <cell r="B557">
            <v>6110000041616</v>
          </cell>
          <cell r="C557" t="str">
            <v>SOLICITO EN COPIA CERTIFICADA LA INFORMACIÓN PÚBLICA CORRESPONDIENTE A: EL COSTO ANUAL TOTAL (CAT) PROMEDIO, QUE CORRESPONDE A CADA AÑO QUE HA TRANSCURRIDO DESDE 1999 A 2016, RESPECTO DE LAS INSTITUCIONES DE CRÉDITO COMERCIALES QUE OTORGAN CRÉDITOS CON GARANTÍA HIPOTECARIA EN EL PAÍS.</v>
          </cell>
          <cell r="D557" t="str">
            <v>FERNANDO IVAN OROZCO VALENCIA</v>
          </cell>
          <cell r="E557" t="str">
            <v>TransparenciaBM@outlook.com</v>
          </cell>
          <cell r="F557" t="str">
            <v>Banco de México</v>
          </cell>
          <cell r="H557" t="str">
            <v>NOPAL</v>
          </cell>
          <cell r="I557" t="str">
            <v>Atlampa</v>
          </cell>
          <cell r="J557" t="str">
            <v>CUAUHTEMOC</v>
          </cell>
          <cell r="K557" t="str">
            <v>Distrito Federal</v>
          </cell>
          <cell r="L557">
            <v>6450</v>
          </cell>
          <cell r="M557" t="str">
            <v>México</v>
          </cell>
          <cell r="N557" t="str">
            <v xml:space="preserve">Correo electrónico: fercan666@hotmail.com </v>
          </cell>
          <cell r="O557" t="str">
            <v>Correo electrónico</v>
          </cell>
          <cell r="P557">
            <v>42704</v>
          </cell>
          <cell r="Q557">
            <v>42733</v>
          </cell>
          <cell r="S557" t="str">
            <v>Información pública</v>
          </cell>
          <cell r="T557" t="str">
            <v>Tasas de interés</v>
          </cell>
          <cell r="V557" t="str">
            <v>La respuesta a su solicitud 6110000041616 la encontrará en el archivo adjunto.</v>
          </cell>
          <cell r="W557">
            <v>35</v>
          </cell>
          <cell r="X557" t="str">
            <v>NO</v>
          </cell>
          <cell r="Y557" t="str">
            <v>Casillas Trejo Elizabeth</v>
          </cell>
          <cell r="Z557" t="str">
            <v>Concluido</v>
          </cell>
          <cell r="AA557">
            <v>42704</v>
          </cell>
          <cell r="AB557">
            <v>42709</v>
          </cell>
        </row>
        <row r="558">
          <cell r="B558" t="str">
            <v>CTC-BM-18074</v>
          </cell>
          <cell r="C558" t="str">
            <v>¿cuál ha sido el costo porcentual promedio de captación que es la tasa fijada por banco de México que promedia el costo del dinero en el sistema financiero mexicano y que se publica en el diario oficial de la Federación correspondientes a cada uno de los meses de los años 2014, 2015 y 2016?</v>
          </cell>
          <cell r="D558" t="str">
            <v>Fernando Encarnación Vilchez Muñoz</v>
          </cell>
          <cell r="E558" t="str">
            <v>licfdovm@prodigy.net.mx</v>
          </cell>
          <cell r="F558" t="str">
            <v>Banco de México</v>
          </cell>
          <cell r="O558" t="str">
            <v>Entrega por el Sistema de Solicitudes de Acceso a la Información</v>
          </cell>
          <cell r="P558">
            <v>42704</v>
          </cell>
          <cell r="Q558">
            <v>42733</v>
          </cell>
          <cell r="S558" t="str">
            <v>Información pública</v>
          </cell>
          <cell r="T558" t="str">
            <v>Captación del público</v>
          </cell>
          <cell r="V558" t="str">
            <v>La respuesta a su solicitud se encuentra en el archivo adjunto.</v>
          </cell>
          <cell r="W558">
            <v>20</v>
          </cell>
          <cell r="X558" t="str">
            <v>NO</v>
          </cell>
          <cell r="Y558" t="str">
            <v>Ríos Peraza Gladys Adriana</v>
          </cell>
          <cell r="Z558" t="str">
            <v>Concluido</v>
          </cell>
          <cell r="AA558">
            <v>42704</v>
          </cell>
          <cell r="AB558">
            <v>42705</v>
          </cell>
        </row>
        <row r="559">
          <cell r="B559">
            <v>6110000041716</v>
          </cell>
          <cell r="C559" t="str">
            <v>SOLICITO LA INFORMACIÓN PÚBLICA CORRESPONDIENTE A: EL COSTO ANUAL TOTAL (CAT) PROMEDIO, QUE CORRESPONDE A CADA AÑO QUE HA TRANSCURRIDO DESDE 1999 A 2016, RESPECTO DE LAS INSTITUCIONES DE CRÉDITO COMERCIALES QUE OTORGAN CRÉDITOS CON GARANTÍA HIPOTECARIA EN EL PAÍS.</v>
          </cell>
          <cell r="D559" t="str">
            <v>FERNANDO IVAN OROZCO VALENCIA</v>
          </cell>
          <cell r="E559" t="str">
            <v>TransparenciaBM@outlook.com</v>
          </cell>
          <cell r="F559" t="str">
            <v>Banco de México</v>
          </cell>
          <cell r="H559" t="str">
            <v>NOPAL</v>
          </cell>
          <cell r="I559" t="str">
            <v>Atlampa</v>
          </cell>
          <cell r="J559" t="str">
            <v>CUAUHTEMOC</v>
          </cell>
          <cell r="K559" t="str">
            <v>Distrito Federal</v>
          </cell>
          <cell r="L559">
            <v>6450</v>
          </cell>
          <cell r="M559" t="str">
            <v>México</v>
          </cell>
          <cell r="N559" t="str">
            <v xml:space="preserve">Correo electrónico: fercan666@hotmail.com </v>
          </cell>
          <cell r="O559" t="str">
            <v>Correo electrónico</v>
          </cell>
          <cell r="P559">
            <v>42704</v>
          </cell>
          <cell r="Q559">
            <v>42733</v>
          </cell>
          <cell r="S559" t="str">
            <v>Información pública</v>
          </cell>
          <cell r="T559" t="str">
            <v>Tasas de interés</v>
          </cell>
          <cell r="V559" t="str">
            <v>La respuesta a su solicitud 6110000041716 la encontrará en el archivo adjunto.</v>
          </cell>
          <cell r="W559">
            <v>25</v>
          </cell>
          <cell r="X559" t="str">
            <v>NO</v>
          </cell>
          <cell r="Y559" t="str">
            <v>Casillas Trejo Elizabeth</v>
          </cell>
          <cell r="Z559" t="str">
            <v>Concluido</v>
          </cell>
          <cell r="AA559">
            <v>42704</v>
          </cell>
          <cell r="AB559">
            <v>42709</v>
          </cell>
        </row>
        <row r="560">
          <cell r="B560" t="str">
            <v>CTC-BM-18075</v>
          </cell>
          <cell r="C560" t="str">
            <v>Buen día, reciban un saludo.
Quiero solicitar informacion y los requisitos para poder darnos de alta o registrarnos como entidad para hacer pagos a traves de SPEI.</v>
          </cell>
          <cell r="D560" t="str">
            <v>ALBERTO URRUTIA</v>
          </cell>
          <cell r="E560" t="str">
            <v>alberto.urrutia@cajayanga.coop</v>
          </cell>
          <cell r="F560" t="str">
            <v>Banco de México</v>
          </cell>
          <cell r="M560" t="str">
            <v>México</v>
          </cell>
          <cell r="O560" t="str">
            <v>Entrega por el Sistema de Solicitudes de Acceso a la Información</v>
          </cell>
          <cell r="P560">
            <v>42704</v>
          </cell>
          <cell r="Q560">
            <v>42733</v>
          </cell>
          <cell r="S560" t="str">
            <v>Información pública</v>
          </cell>
          <cell r="T560" t="str">
            <v>SPEI</v>
          </cell>
          <cell r="V560" t="str">
            <v>La respuesta a su solicitud se encentra en el archivo adjunto.</v>
          </cell>
          <cell r="W560">
            <v>20</v>
          </cell>
          <cell r="X560" t="str">
            <v>NO</v>
          </cell>
          <cell r="Y560" t="str">
            <v>Ríos Peraza Gladys Adriana</v>
          </cell>
          <cell r="Z560" t="str">
            <v>Concluido</v>
          </cell>
          <cell r="AA560">
            <v>42704</v>
          </cell>
          <cell r="AB560">
            <v>42705</v>
          </cell>
        </row>
        <row r="561">
          <cell r="B561" t="str">
            <v>CTC-BM-18076</v>
          </cell>
          <cell r="C561" t="str">
            <v>DESEO AGRADECER LA ATENCION TELEFONICA DE HOY 30 DE NOV DE 2016 MISMA QUE FUE SUFICIENTE Y CAPACITADA POR PARTE DE LA ACTUARIO ADRIANA RIOS, ADEMAS DE AMABLE Y PACIENTE CON QUIENES SOMOS IGNORANTES DE LA MATERIA. NUEVAMENTE GRACIAS.</v>
          </cell>
          <cell r="D561" t="str">
            <v>Fernando Encarnación Vilchez Muñoz</v>
          </cell>
          <cell r="E561" t="str">
            <v>licfdovm@prodigy.net.mx</v>
          </cell>
          <cell r="F561" t="str">
            <v>Banco de México</v>
          </cell>
          <cell r="O561" t="str">
            <v>Entrega por el Sistema de Solicitudes de Acceso a la Información</v>
          </cell>
          <cell r="P561">
            <v>42704</v>
          </cell>
          <cell r="Q561">
            <v>42733</v>
          </cell>
          <cell r="S561" t="str">
            <v>Información pública</v>
          </cell>
          <cell r="T561" t="str">
            <v>Acceso a la información</v>
          </cell>
          <cell r="V561" t="str">
            <v>La respuesta a su comentario CTC-BM-18076 se encuentra en el archivo adjunto.</v>
          </cell>
          <cell r="W561">
            <v>20</v>
          </cell>
          <cell r="X561" t="str">
            <v>NO</v>
          </cell>
          <cell r="Y561" t="str">
            <v>Ríos Peraza Gladys Adriana</v>
          </cell>
          <cell r="Z561" t="str">
            <v>Concluido</v>
          </cell>
          <cell r="AA561">
            <v>42704</v>
          </cell>
          <cell r="AB561">
            <v>42705</v>
          </cell>
        </row>
        <row r="562">
          <cell r="B562" t="str">
            <v>CTC-BM-18077</v>
          </cell>
          <cell r="C562" t="str">
            <v>Hola, buenas tardes. 
Tengo un problema a la hora de consultar los pagos por medio de la herramienta Consulta de comprobantes electrónicos por lotes: cuando construyo el archivo .txt con los parámetros que se me piden (fecha, Clave de rastreo, Clave del banco emisor del pago, Clave del banco receptor del pago, Cuenta del beneficiario, Monto de la transferencia) y lo subo en dicha herramienta, el email que recibo de respuesta me dice que no ha podido encontrar el pago. Después de verificar los datos y confirmar que son correctos y haciendo uso de la herramienta dispuesta en la URI: https://www.banxico.org.mx/cep/  esta última mencionada, si me regresa el pago. Por lo tanto usando los mismos datos en ambas herramientas solo he podido tener una respuesta satisfactoria en la herramienta manual y en la herramienta por lotes no lo he logrado, siendo que utilizo los mismos datos. A todo esto, ¿Sería tan amable de orientarme cómo puedo solucionar este problema?</v>
          </cell>
          <cell r="D562" t="str">
            <v>Erick lopez</v>
          </cell>
          <cell r="E562" t="str">
            <v>elopezma@isseg.gob.mx</v>
          </cell>
          <cell r="F562" t="str">
            <v>Banco de México</v>
          </cell>
          <cell r="M562" t="str">
            <v>México</v>
          </cell>
          <cell r="O562" t="str">
            <v>Entrega por el Sistema de Solicitudes de Acceso a la Información</v>
          </cell>
          <cell r="P562">
            <v>42704</v>
          </cell>
          <cell r="Q562">
            <v>42733</v>
          </cell>
          <cell r="S562" t="str">
            <v>Información pública</v>
          </cell>
          <cell r="T562" t="str">
            <v>SPEI</v>
          </cell>
          <cell r="V562" t="str">
            <v>La respuesta a su consulta CTC-BM-18077 la encontrará en el archivo adjunto</v>
          </cell>
          <cell r="W562">
            <v>25</v>
          </cell>
          <cell r="X562" t="str">
            <v>NO</v>
          </cell>
          <cell r="Y562" t="str">
            <v>Casillas Trejo Elizabeth</v>
          </cell>
          <cell r="Z562" t="str">
            <v>Concluido</v>
          </cell>
          <cell r="AA562">
            <v>42704</v>
          </cell>
          <cell r="AB562">
            <v>42706</v>
          </cell>
        </row>
        <row r="563">
          <cell r="B563" t="str">
            <v>CTC-BM-18078</v>
          </cell>
          <cell r="C563" t="str">
            <v>Soy el creador de una aplicación móvil que hace transacciones de pagos. 
El banco adquirente con el que estoy trabajando me pide que me de de alta como agregador financiero en Banxico.
¿Qué necesito para darme de alta como agregador fianciero?
Saludos!</v>
          </cell>
          <cell r="D563" t="str">
            <v>Ernesto David Encalada Guzmán</v>
          </cell>
          <cell r="E563" t="str">
            <v>ernestodencalada@gmail.com</v>
          </cell>
          <cell r="F563" t="str">
            <v>Banco de México</v>
          </cell>
          <cell r="M563" t="str">
            <v>México</v>
          </cell>
          <cell r="O563" t="str">
            <v>Entrega por el Sistema de Solicitudes de Acceso a la Información</v>
          </cell>
          <cell r="P563">
            <v>42704</v>
          </cell>
          <cell r="Q563">
            <v>42733</v>
          </cell>
          <cell r="S563" t="str">
            <v>Información pública</v>
          </cell>
          <cell r="T563" t="str">
            <v>Sistemas electrónicos de pago</v>
          </cell>
          <cell r="V563" t="str">
            <v>La respuesta a su solicitud CTC-BM-18078 se encuentra en el archivo adjunto.</v>
          </cell>
          <cell r="W563">
            <v>20</v>
          </cell>
          <cell r="X563" t="str">
            <v>NO</v>
          </cell>
          <cell r="Y563" t="str">
            <v>Ríos Peraza Gladys Adriana</v>
          </cell>
          <cell r="Z563" t="str">
            <v>Concluido</v>
          </cell>
          <cell r="AA563">
            <v>42704</v>
          </cell>
          <cell r="AB563">
            <v>42712</v>
          </cell>
        </row>
        <row r="564">
          <cell r="B564" t="str">
            <v>CTC-BM-18079</v>
          </cell>
          <cell r="C564" t="str">
            <v>Hola:
Leyendo las noticias, noté que en los billetes de 5 libras, en el Reino Unido, los billetes tienen cierto porcentaje de cebo de origen animal.
Mi pregunta es: ¿Alguno de los billetes emitidos por banxico tienen algún componente de origen animal?
Saludos,</v>
          </cell>
          <cell r="D564" t="str">
            <v>Alberto G</v>
          </cell>
          <cell r="E564" t="str">
            <v>stray.childhood@gmail.com</v>
          </cell>
          <cell r="F564" t="str">
            <v>Banco de México</v>
          </cell>
          <cell r="M564" t="str">
            <v>México</v>
          </cell>
          <cell r="O564" t="str">
            <v>Entrega por el Sistema de Solicitudes de Acceso a la Información</v>
          </cell>
          <cell r="P564">
            <v>42704</v>
          </cell>
          <cell r="Q564">
            <v>42733</v>
          </cell>
          <cell r="S564" t="str">
            <v>Información pública</v>
          </cell>
          <cell r="T564" t="str">
            <v>Billetes</v>
          </cell>
          <cell r="V564" t="str">
            <v>La respuesta a su consulta CTC-BM-18079, la encontrará en el archivo adjunto.</v>
          </cell>
          <cell r="W564">
            <v>15</v>
          </cell>
          <cell r="X564" t="str">
            <v>NO</v>
          </cell>
          <cell r="Y564" t="str">
            <v>Casillas Trejo Elizabeth</v>
          </cell>
          <cell r="Z564" t="str">
            <v>Concluido</v>
          </cell>
          <cell r="AA564">
            <v>42704</v>
          </cell>
          <cell r="AB564">
            <v>42705</v>
          </cell>
        </row>
        <row r="565">
          <cell r="B565" t="str">
            <v>CTC-BM-18080</v>
          </cell>
          <cell r="C565" t="str">
            <v>Buenas tardes, tengo un problema con Bancomer ya que desde el mes de mayo hice una transferencia de mi cuenta personal de Bancomer a una tarjeta de crédito igual de Bancomer, por la cantidad de $ 11,247, pero al tarjeta habiente nunca le llegó, con todo y que me arrojó un número de internet con la transacción, llamé a línea Bancomer y despues de como 3 horas en espera me levantaron un folio, mismo que nunca se arregló, el 11 de julio se levantó un nuevo folio y tampoco se arregló nada, por último me dijeron que yo no tenía nada que ver, que la persona que tenía que hablar era la persona que recibía el dinero, así fue, llamó varias veces y tampoco nada de nada seguimos en espera de una respuesta, ahora tengo otro problema grave se hizo una nueva transferencia el día 11 de noviembre, por la cantidad de $ 10,077, y ocurre lo mismo, no hay nadie quien resuelva el problema, no se hasta que punto ustedes puedan apoyarme, porque ya va mucho tiempo y además no es solo una transferencia, son dos y ninguna de las 2 hay respuesta, mis datos ya les aparecen dentro de los campos de información, de antemano agradezco el apoyo.</v>
          </cell>
          <cell r="D565" t="str">
            <v>ALEJANDRO TREJO RODRIGUEZ</v>
          </cell>
          <cell r="E565" t="str">
            <v>aero_atlanta@hotmail.com</v>
          </cell>
          <cell r="F565" t="str">
            <v>Banco de México</v>
          </cell>
          <cell r="O565" t="str">
            <v>Entrega por el Sistema de Solicitudes de Acceso a la Información</v>
          </cell>
          <cell r="P565">
            <v>42704</v>
          </cell>
          <cell r="Q565">
            <v>42733</v>
          </cell>
          <cell r="S565" t="str">
            <v>Información pública</v>
          </cell>
          <cell r="T565" t="str">
            <v>SPEI</v>
          </cell>
          <cell r="V565" t="str">
            <v>La respuesta a su consulta CTC-BM-18080 la encontrará en el archivo adjunto.</v>
          </cell>
          <cell r="W565">
            <v>25</v>
          </cell>
          <cell r="X565" t="str">
            <v>NO</v>
          </cell>
          <cell r="Y565" t="str">
            <v>Casillas Trejo Elizabeth</v>
          </cell>
          <cell r="Z565" t="str">
            <v>Concluido</v>
          </cell>
          <cell r="AA565">
            <v>42704</v>
          </cell>
          <cell r="AB565">
            <v>42712</v>
          </cell>
        </row>
        <row r="566">
          <cell r="B566">
            <v>6110000041816</v>
          </cell>
          <cell r="C566" t="str">
            <v>solicito me informe, valide o en su caso certifique respecto de todas y cada una de las transferencias realizadas por el suscrito ROBERTO IVÁN GÓMEZ PAZ, en favor de LUZ DEL CARMEN VERA BARAJAS, EN LAS SIGUIENTES FECHAS Y DATOS DE CUENTA: transferencias realizadas a través de la institución bancaria BBVA BANCOMER, S.A., cuenta número 2713621081 con clabe interbancaria 102180027136210817, a mi nombre ROBERTO IVÁN GÓMEZ PAZ, realizadas en la cuenta de destino 5204167279151492 del Banco Banamex, ahora CitiBanamex, a nombre de la señora LUZ DEL CARMEN VERA BARAJAS, consistentes en los pagos del (i) 18 de octubre del 2016, por las cantidades  de $10,000.00 (DIEZ MIL PESOS 00/100 M.N.); $8,000.00 (OCHO MIL PESOS 00/100 M.N); $30,000.00 (TREINTA MIL PESOS 00/100 M.N); $2,500.00 (DOS MIL QUINIENTOS PESOS 00/100 MONEDA NACIONAL); (ii) el 28 de octubre del 2016 por $2,500.00 (DOS MIL QUINIENTOS PESOS 00/100 MONEDA NACIONAL); (iii) el 4 de noviembre del 2016 por $1,950.00 (MIL NOVECIENTOS CINCUENTA PESOS 00/100 MONEDA NACIONAL); (iv) el 18 de noviembre la cantidad de $2,500.00  (DOS MIL QUINIENTOS PESOS 00/100 MONEDA NACIONAL);</v>
          </cell>
          <cell r="D566" t="str">
            <v>ROBERTO IVÁN GÓMEZ PAZ</v>
          </cell>
          <cell r="E566" t="str">
            <v>TransparenciaBM@outlook.com</v>
          </cell>
          <cell r="F566" t="str">
            <v>Banco de México</v>
          </cell>
          <cell r="H566" t="str">
            <v>NIZA</v>
          </cell>
          <cell r="I566" t="str">
            <v>Juárez</v>
          </cell>
          <cell r="J566" t="str">
            <v>CUAUHTEMOC</v>
          </cell>
          <cell r="K566" t="str">
            <v>Distrito Federal</v>
          </cell>
          <cell r="L566">
            <v>6600</v>
          </cell>
          <cell r="M566" t="str">
            <v>México</v>
          </cell>
          <cell r="N566" t="str">
            <v xml:space="preserve">Correo electrónico: patricianrv_17@hotmail.com </v>
          </cell>
          <cell r="O566" t="str">
            <v>Correo electrónico</v>
          </cell>
          <cell r="P566">
            <v>42704</v>
          </cell>
          <cell r="Q566">
            <v>42734</v>
          </cell>
          <cell r="S566" t="str">
            <v>Información pública</v>
          </cell>
          <cell r="T566" t="str">
            <v>Sistemas electrónicos de pago</v>
          </cell>
          <cell r="V566" t="str">
            <v>La respuesta a su solicitud 6110000041816 la encontrará en el archivo adjunto.</v>
          </cell>
          <cell r="W566">
            <v>25</v>
          </cell>
          <cell r="X566" t="str">
            <v>NO</v>
          </cell>
          <cell r="Y566" t="str">
            <v>Casillas Trejo Elizabeth</v>
          </cell>
          <cell r="Z566" t="str">
            <v>Concluido</v>
          </cell>
          <cell r="AA566">
            <v>42704</v>
          </cell>
          <cell r="AB566">
            <v>42709</v>
          </cell>
        </row>
        <row r="567">
          <cell r="B567" t="str">
            <v>LT-BM-18086</v>
          </cell>
          <cell r="C567" t="str">
            <v>Remesas familiares de 1940 a 1995</v>
          </cell>
          <cell r="D567" t="str">
            <v>Arisbeth Hernández Tapia</v>
          </cell>
          <cell r="E567" t="str">
            <v>arisbethhernandeztapia9@gmail.com</v>
          </cell>
          <cell r="F567" t="str">
            <v>Banco de México</v>
          </cell>
          <cell r="H567" t="str">
            <v>Eje 10 Sur</v>
          </cell>
          <cell r="I567" t="str">
            <v>Copilco Universidad</v>
          </cell>
          <cell r="J567" t="str">
            <v>Coyoacán</v>
          </cell>
          <cell r="K567" t="str">
            <v>Ciudad de México</v>
          </cell>
          <cell r="L567">
            <v>4360</v>
          </cell>
          <cell r="M567" t="str">
            <v>México</v>
          </cell>
          <cell r="N567" t="str">
            <v>Revisé los informes anuales pero especialmente de 1940-1950 en la balanza de pagos no aparecen como remesas ni transferencias</v>
          </cell>
          <cell r="O567" t="str">
            <v>Correo electrónico</v>
          </cell>
          <cell r="P567">
            <v>42704</v>
          </cell>
          <cell r="Q567">
            <v>42734</v>
          </cell>
          <cell r="S567" t="str">
            <v>Información pública</v>
          </cell>
          <cell r="T567" t="str">
            <v>Balanza de pagos</v>
          </cell>
          <cell r="V567" t="str">
            <v>La respuesta a su solicitud LT-BM-18086 se encuentra en el archivo adjunto.</v>
          </cell>
          <cell r="W567">
            <v>40</v>
          </cell>
          <cell r="X567" t="str">
            <v>NO</v>
          </cell>
          <cell r="Y567" t="str">
            <v>Ríos Peraza Gladys Adriana</v>
          </cell>
          <cell r="Z567" t="str">
            <v>Concluido</v>
          </cell>
          <cell r="AA567">
            <v>42704</v>
          </cell>
          <cell r="AB567">
            <v>42711</v>
          </cell>
        </row>
        <row r="568">
          <cell r="B568" t="str">
            <v>CTC-BM-18094</v>
          </cell>
          <cell r="C568" t="str">
            <v>NO OBTUVE RESPUESTA EN LA BUSQUEDA  ADJUNTO LOS DATOS SOLICITADOS
FECHA OP.  06 OCTUBRE 2016
SOLO  FOLIO DE OPERACION   0063354003
INSTITUCION  DE RETIRO...  BBVA BANCOMER
INST.  BENEFICIARIA   BANAMEX
4152313161315804
IMPORTE  $ 5,600.00
NECESITABA PAGAR A BANAMEX  DE CUENTA BANCOMER  Y POR ERROR  INGREE BANAMEX  Y MI ERROR FUE INGRESAR LA CUENTA DE BANCOMER  NO TENGO CLAVE DE RASTREO HICE EL MOVIMIENTO POR BANCOMER MOVIL  COSA QUE NO SE ME DEVOLCIO EL INGRESO MAL REALIZADO</v>
          </cell>
          <cell r="D568" t="str">
            <v>MARIA AURORA GAYTAN CASILLAS</v>
          </cell>
          <cell r="E568" t="str">
            <v>borisgaytan68@hotmail.com</v>
          </cell>
          <cell r="F568" t="str">
            <v>Banco de México</v>
          </cell>
          <cell r="M568" t="str">
            <v>México</v>
          </cell>
          <cell r="O568" t="str">
            <v>Entrega por el Sistema de Solicitudes de Acceso a la Información</v>
          </cell>
          <cell r="P568">
            <v>42705</v>
          </cell>
          <cell r="Q568">
            <v>42734</v>
          </cell>
          <cell r="S568" t="str">
            <v>Información pública</v>
          </cell>
          <cell r="T568" t="str">
            <v>Sistemas electrónicos de pago</v>
          </cell>
          <cell r="V568" t="str">
            <v>La respuesta a su solicitud CTC-BM-18094 se encuentra en el archivo adjunto.</v>
          </cell>
          <cell r="W568">
            <v>20</v>
          </cell>
          <cell r="X568" t="str">
            <v>NO</v>
          </cell>
          <cell r="Y568" t="str">
            <v>Ríos Peraza Gladys Adriana</v>
          </cell>
          <cell r="Z568" t="str">
            <v>Concluido</v>
          </cell>
          <cell r="AA568">
            <v>42705</v>
          </cell>
          <cell r="AB568">
            <v>42711</v>
          </cell>
        </row>
        <row r="569">
          <cell r="B569">
            <v>6110000041916</v>
          </cell>
          <cell r="C569" t="str">
            <v xml:space="preserve">Buenas tardes, por este conducto solicito por favor para mi investigación la siguiente información del Banco de México y Transportes años 2008, 2009, 2010, 2011, 2012, 2013, 2014 y 2015, específicamente del gasto destinado a bibliotecas, archivos, museos, actividades culturales y artísticas (conciertos, presentaciones, talleres y concursos).  1)       El gasto ejercido para administrar, promocionar, organizar y realizar dichas actividades por capítulo de gasto (1000 servicios personales, 2000 materiales y suministros, 3000 servicios generales, 5000 bienes muebles, inmuebles e intangibles y 6000 inversión pública), preferentemente a nivel de partida; y 2)      Número de plazas ocupadas para estos mismos fines en el Banco de México, preferentemente abierto por mujeres y hombres.  De antemano agradezco su atención y quedo al pendiente de la información que amablemente me compartan. Saludos Cordiales. Gerardo Fabela. </v>
          </cell>
          <cell r="D569" t="str">
            <v>GERARDO FABELA HERNÁNDEZ</v>
          </cell>
          <cell r="E569" t="str">
            <v>TransparenciaBM@outlook.com</v>
          </cell>
          <cell r="F569" t="str">
            <v>Banco de México</v>
          </cell>
          <cell r="H569" t="str">
            <v>ESCORPIO</v>
          </cell>
          <cell r="I569" t="str">
            <v>Prado Churubusco</v>
          </cell>
          <cell r="J569" t="str">
            <v>COYOACAN</v>
          </cell>
          <cell r="K569" t="str">
            <v>Distrito Federal</v>
          </cell>
          <cell r="L569">
            <v>4230</v>
          </cell>
          <cell r="M569" t="str">
            <v>México</v>
          </cell>
          <cell r="N569" t="str">
            <v xml:space="preserve">Correo electrónico: jonathan.fabela@inegi.org.mx </v>
          </cell>
          <cell r="O569" t="str">
            <v>Correo electrónico</v>
          </cell>
          <cell r="P569">
            <v>42705</v>
          </cell>
          <cell r="Q569">
            <v>42734</v>
          </cell>
          <cell r="S569" t="str">
            <v>Información pública</v>
          </cell>
          <cell r="T569" t="str">
            <v>Administración de bienes inmuebles</v>
          </cell>
          <cell r="V569" t="str">
            <v>Se adjunta respuesta a su solicitud.</v>
          </cell>
          <cell r="W569">
            <v>120</v>
          </cell>
          <cell r="X569" t="str">
            <v>NO</v>
          </cell>
          <cell r="Y569" t="str">
            <v>Ríos Peraza Gladys Adriana</v>
          </cell>
          <cell r="Z569" t="str">
            <v>Concluido</v>
          </cell>
          <cell r="AA569">
            <v>42705</v>
          </cell>
          <cell r="AB569">
            <v>42733</v>
          </cell>
        </row>
        <row r="570">
          <cell r="B570">
            <v>6110000042016</v>
          </cell>
          <cell r="C570" t="str">
            <v xml:space="preserve">Buenas tardes, por este conducto solicito por favor para mi investigación la siguiente información del Banco de México años 2008, 2009, 2010, 2011, 2012, 2013, 2014 y 2015, específicamente del gasto destinado a bibliotecas, archivos, museos, actividades culturales y artísticas (conciertos, presentaciones, talleres y concursos).  1) El gasto ejercido para administrar, promocionar, organizar y realizar dichas actividades por capítulo de gasto (1000 servicios personales, 2000 materiales y suministros, 3000 servicios generales, 5000 bienes muebles, inmuebles e intangibles y 6000 inversión pública), preferentemente a nivel de partida; y 2)      Número de plazas ocupadas para estos mismos fines en el Banco de México, preferentemente abierto por mujeres y hombres.  De antemano agradezco su atención y quedo al pendiente de la información que amablemente me compartan.  Saludos Cordiales. Gerardo Fabela. </v>
          </cell>
          <cell r="D570" t="str">
            <v>GERARDO FABELA HERNÁNDEZ</v>
          </cell>
          <cell r="E570" t="str">
            <v>TransparenciaBM@outlook.com</v>
          </cell>
          <cell r="F570" t="str">
            <v>Banco de México</v>
          </cell>
          <cell r="H570" t="str">
            <v>ESCORPIO</v>
          </cell>
          <cell r="I570" t="str">
            <v>Prado Churubusco</v>
          </cell>
          <cell r="J570" t="str">
            <v>COYOACAN</v>
          </cell>
          <cell r="K570" t="str">
            <v>Distrito Federal</v>
          </cell>
          <cell r="L570">
            <v>4230</v>
          </cell>
          <cell r="M570" t="str">
            <v>México</v>
          </cell>
          <cell r="N570" t="str">
            <v>Correo electrónico: jonathan.fabela@inegi.org.mx</v>
          </cell>
          <cell r="O570" t="str">
            <v>Correo electrónico</v>
          </cell>
          <cell r="P570">
            <v>42705</v>
          </cell>
          <cell r="Q570">
            <v>42734</v>
          </cell>
          <cell r="S570" t="str">
            <v>Información pública</v>
          </cell>
          <cell r="T570" t="str">
            <v>Administración de bienes inmuebles</v>
          </cell>
          <cell r="V570" t="str">
            <v>Se adjunta respuesta a su solicitud.</v>
          </cell>
          <cell r="W570">
            <v>120</v>
          </cell>
          <cell r="X570" t="str">
            <v>NO</v>
          </cell>
          <cell r="Y570" t="str">
            <v>Ríos Peraza Gladys Adriana</v>
          </cell>
          <cell r="Z570" t="str">
            <v>Concluido</v>
          </cell>
          <cell r="AA570">
            <v>42705</v>
          </cell>
          <cell r="AB570">
            <v>42733</v>
          </cell>
        </row>
        <row r="571">
          <cell r="B571">
            <v>6110000042116</v>
          </cell>
          <cell r="C571" t="str">
            <v xml:space="preserve">Ciudad de México, 01 de Diciembre de 2016.  C. Director de la Plataforma Nacional de Transparencia: P R E S E N T E: Elisa Ramírez Lorencez promoviendo por mi propio derecho en términos del Artículo 6° y 8° de la Constitución Política de los Estados Unidos Mexicanos, y 4° y 6° de la Ley General de Transparencia y Acceso a la Información Pública, teniendo como domicilio para oír y recibir notificaciones Tlaxcala No. 31-B, Colonia Roma Sur, Delegación Cuauhtémoc, C.P.06760, Ciudad de México, y como medio electrónico para los mismos efectos la dirección elisa.lorencez@briva.com.mx; autorizando para oír y recibir notificaciones a los CC. Marco Antonio Cortés Briseño, Esteban Ortíz Varela, Ana Karen Cortés Briseño, Belinda Nájera Ramírez y Saúl Iturrade Villalobos, ante éste H. Instituto de Transparencia con el debido respeto solicito: Por medio del presente escrito, vengo a solicitar, se me informe (de manera física o electrónica), como pueden ser de forma enunciativa más no limitativa, disposiciones de carácter general, circulares, disposiciones únicas, disposiciones de carácter general, emitidas por ésta H. Autoridad, resultan aplicables en todo o en parte a as denominadas "Uniones de Crédito". Lo anterior por ser de particular interés para la suscrita.  Por lo anteriormente expuesto y fundado:  A USTED, C. DIRECTOR, respetuosamente solicito:  ÚNICO: Tenerme por presentada con el carácter con el que me ostento, proporcionándome la información antes requerida en el cuerpo de la presente solicitud.  Elisa Ramírez Lorencez. </v>
          </cell>
          <cell r="D571" t="str">
            <v>ELISA RAMÍREZ LORENCEZ</v>
          </cell>
          <cell r="E571" t="str">
            <v>TransparenciaBM@outlook.com</v>
          </cell>
          <cell r="F571" t="str">
            <v>Banco de México</v>
          </cell>
          <cell r="H571" t="str">
            <v>AMANALCO</v>
          </cell>
          <cell r="I571" t="str">
            <v>La Romana</v>
          </cell>
          <cell r="J571" t="str">
            <v>TLALNEPANTLA DE BAZ</v>
          </cell>
          <cell r="K571" t="str">
            <v>México</v>
          </cell>
          <cell r="L571">
            <v>54030</v>
          </cell>
          <cell r="M571" t="str">
            <v>México</v>
          </cell>
          <cell r="N571" t="str">
            <v xml:space="preserve">Correo electrónico: elisa.lorencez@briva.com.mx </v>
          </cell>
          <cell r="O571" t="str">
            <v>Correo electrónico</v>
          </cell>
          <cell r="P571">
            <v>42705</v>
          </cell>
          <cell r="Q571">
            <v>42734</v>
          </cell>
          <cell r="S571" t="str">
            <v>Información pública</v>
          </cell>
          <cell r="T571" t="str">
            <v>Control de legalidad</v>
          </cell>
          <cell r="V571" t="str">
            <v>La respuesta a su solicitud 6110000042116 la encontrará en el archivo adjunto.</v>
          </cell>
          <cell r="W571">
            <v>45</v>
          </cell>
          <cell r="X571" t="str">
            <v>NO</v>
          </cell>
          <cell r="Y571" t="str">
            <v>Casillas Trejo Elizabeth</v>
          </cell>
          <cell r="Z571" t="str">
            <v>Concluido</v>
          </cell>
          <cell r="AA571">
            <v>42705</v>
          </cell>
          <cell r="AB571">
            <v>42712</v>
          </cell>
        </row>
        <row r="572">
          <cell r="B572" t="str">
            <v>CTC-BM-18100</v>
          </cell>
          <cell r="C572" t="str">
            <v>Buen día el pasado 29 de noviembre de 2016 realice un pago desde la cuenta 4041575333 de hsbc a la tarjeta de crédito de bbva bancomer 4555401973004402. ¿Es posible rasterar el pago? El número de folio es 70658.
Gracias</v>
          </cell>
          <cell r="D572" t="str">
            <v>ALEJANDRO MONTIEL ALDANA</v>
          </cell>
          <cell r="E572" t="str">
            <v>alejandro@m-td.net</v>
          </cell>
          <cell r="F572" t="str">
            <v>Banco de México</v>
          </cell>
          <cell r="M572" t="str">
            <v>México</v>
          </cell>
          <cell r="O572" t="str">
            <v>Entrega por el Sistema de Solicitudes de Acceso a la Información</v>
          </cell>
          <cell r="P572">
            <v>42705</v>
          </cell>
          <cell r="Q572">
            <v>42734</v>
          </cell>
          <cell r="S572" t="str">
            <v>Información pública</v>
          </cell>
          <cell r="T572" t="str">
            <v>Sistemas electrónicos de pago</v>
          </cell>
          <cell r="V572" t="str">
            <v>La respuesta a su solicitud CTC-BM-18100 se encuentra en el archivo adjunto.</v>
          </cell>
          <cell r="W572">
            <v>25</v>
          </cell>
          <cell r="X572" t="str">
            <v>NO</v>
          </cell>
          <cell r="Y572" t="str">
            <v>Ríos Peraza Gladys Adriana</v>
          </cell>
          <cell r="Z572" t="str">
            <v>Concluido</v>
          </cell>
          <cell r="AA572">
            <v>42705</v>
          </cell>
          <cell r="AB572">
            <v>42706</v>
          </cell>
        </row>
        <row r="573">
          <cell r="B573" t="str">
            <v>LT-BM-18101</v>
          </cell>
          <cell r="C573" t="str">
            <v>Desglose de remuneraciones: Sueldo base, ayuda de despensa, prima vacacional, gratificaciones y otras prestaciones del gobernador del Banco de México de 2010 a 2016.</v>
          </cell>
          <cell r="D573" t="str">
            <v>Brianda Almanza Montoya</v>
          </cell>
          <cell r="E573" t="str">
            <v>brianda.almanza@hotmail.com</v>
          </cell>
          <cell r="F573" t="str">
            <v>Banco de México</v>
          </cell>
          <cell r="H573" t="str">
            <v>Tepeyaucle  49</v>
          </cell>
          <cell r="I573" t="str">
            <v>Santo Domingo</v>
          </cell>
          <cell r="J573" t="str">
            <v>Coyoacan</v>
          </cell>
          <cell r="K573" t="str">
            <v>Ciudad de México</v>
          </cell>
          <cell r="L573">
            <v>4369</v>
          </cell>
          <cell r="M573" t="str">
            <v>México</v>
          </cell>
          <cell r="N573" t="str">
            <v>La Comisión Nacional Bancaria y de Valores y la Secretaría de Hacienda determinan el sueldo del gobernador de Banxico, sin embargo ambas instituciones refieren que el banco central debe dar la información.</v>
          </cell>
          <cell r="O573" t="str">
            <v>Correo electrónico</v>
          </cell>
          <cell r="P573">
            <v>42705</v>
          </cell>
          <cell r="Q573">
            <v>42734</v>
          </cell>
          <cell r="S573" t="str">
            <v>Información pública</v>
          </cell>
          <cell r="T573" t="str">
            <v>Sueldos y salarios</v>
          </cell>
          <cell r="V573" t="str">
            <v>La respuesta a su solicitud LT-BM-18101 la encontrará en el archivo adjunto.</v>
          </cell>
          <cell r="W573">
            <v>30</v>
          </cell>
          <cell r="X573" t="str">
            <v>NO</v>
          </cell>
          <cell r="Y573" t="str">
            <v>Casillas Trejo Elizabeth</v>
          </cell>
          <cell r="Z573" t="str">
            <v>Concluido</v>
          </cell>
          <cell r="AA573">
            <v>42705</v>
          </cell>
          <cell r="AB573">
            <v>42710</v>
          </cell>
        </row>
        <row r="574">
          <cell r="B574" t="str">
            <v>CTC-BM-18103</v>
          </cell>
          <cell r="C574" t="str">
            <v>Hay algun lugar en su portal donde se puedan bajar sus estadisticas historicas de su encuesta de expectativas en excel?</v>
          </cell>
          <cell r="D574" t="str">
            <v>Jaime Valdivia</v>
          </cell>
          <cell r="E574" t="str">
            <v>jvaldivia@bluecrestcapital.com</v>
          </cell>
          <cell r="F574" t="str">
            <v>Banco de México</v>
          </cell>
          <cell r="M574" t="str">
            <v>Estados Unidos</v>
          </cell>
          <cell r="O574" t="str">
            <v>Entrega por el Sistema de Solicitudes de Acceso a la Información</v>
          </cell>
          <cell r="P574">
            <v>42706</v>
          </cell>
          <cell r="Q574">
            <v>42737</v>
          </cell>
          <cell r="S574" t="str">
            <v>Información pública</v>
          </cell>
          <cell r="T574" t="str">
            <v>Indices de precios</v>
          </cell>
          <cell r="V574" t="str">
            <v>La respuesta a su consulta CTC-BM-18103 la encontrará en el archivo adjunto.</v>
          </cell>
          <cell r="W574">
            <v>35</v>
          </cell>
          <cell r="X574" t="str">
            <v>NO</v>
          </cell>
          <cell r="Y574" t="str">
            <v>Casillas Trejo Elizabeth</v>
          </cell>
          <cell r="Z574" t="str">
            <v>Concluido</v>
          </cell>
          <cell r="AA574">
            <v>42706</v>
          </cell>
          <cell r="AB574">
            <v>42710</v>
          </cell>
        </row>
        <row r="575">
          <cell r="B575" t="str">
            <v>LT-BM-18104</v>
          </cell>
          <cell r="C575" t="str">
            <v>Existe impedimento para que un Asesor Inmobiliario (entendiendo a toda persona física o jurídica que se dedica a prestar servicios de mediación, asesoramiento y gestión en transacciones inmobiliarias, tales como compraventa, alquiler, cesiones, etc.) pueda también fungir como Asesor Hipotecario (entendiendo a toda persona física o jurídica que se dedica a prestar servicios de intermediación entre la entidad crediticia y el cliente, que conocen de cerca todos los productos crediticios disponibles en el mercado para identificar el más adecuado).
El motivo de la pregunta es porque queremos hacer una alianza o acuerdo de colaboración con una empresa que se dedica a la gestión hipotecaria con el fin de brindar un mejor servicio y contar con una ventaja competitiva, ellos nos comentaron de que el Banco de México tiene una disposición relativa a este asunto y queremos estar seguros de que no exista ningún problema relacionado.
En este orden de ideas, nos gustaría también nos aclararan si el hacer un acuerdo de colaboración tiene algún impedimento, sabiendo que dicho acuerdo es por un bien común de ganar-ganar, en la que cada parte se dedicara a su actividad y nosotros como asesores inmobiliarios no realizaríamos gestión alguna en materia hipotecaria y viceversa.
Como parte de este acuerdo, la empresa de gestión hipotecaria nos facilitaría ejecutivos que estuvieran al 100 porciento atendiendo a nuestros asesores en toda la república, para ello, se les destinara un área en nuestras instalaciones y como contraprestación por el uso de nuestras instalaciones, red física y tecnológica se les cobraría una renta.</v>
          </cell>
          <cell r="D575" t="str">
            <v>Juan Carlos</v>
          </cell>
          <cell r="E575" t="str">
            <v>jc.berra@yahoo.com</v>
          </cell>
          <cell r="F575" t="str">
            <v>Banco de México</v>
          </cell>
          <cell r="M575" t="str">
            <v>México</v>
          </cell>
          <cell r="O575" t="str">
            <v>Correo electrónico</v>
          </cell>
          <cell r="P575">
            <v>42706</v>
          </cell>
          <cell r="Q575">
            <v>42737</v>
          </cell>
          <cell r="S575" t="str">
            <v>Información no competencia del BM</v>
          </cell>
          <cell r="T575" t="str">
            <v>Acceso a la información</v>
          </cell>
          <cell r="V575" t="str">
            <v>La respuesta a su solicitud LT-BM-18104 se encuentra en el archivo adjunto.</v>
          </cell>
          <cell r="W575">
            <v>25</v>
          </cell>
          <cell r="X575" t="str">
            <v>NO</v>
          </cell>
          <cell r="Y575" t="str">
            <v>Ríos Peraza Gladys Adriana</v>
          </cell>
          <cell r="Z575" t="str">
            <v>Concluido</v>
          </cell>
          <cell r="AA575">
            <v>42706</v>
          </cell>
          <cell r="AB575">
            <v>42709</v>
          </cell>
        </row>
        <row r="576">
          <cell r="B576" t="str">
            <v>CTC-BM-18105</v>
          </cell>
          <cell r="C576" t="str">
            <v>necesito escribir una cantidad en letra, pero esta es en udis. ¿como debo escribirla, ya que esta tiene centavos? 36,000.36 udis. 
En pesos sería: treinta y seis mil pesos 36/100 m.n.
En udis ¿como la escribiria?
ojalá me puedan ayudar.</v>
          </cell>
          <cell r="D576" t="str">
            <v>SILVIA OLVERA</v>
          </cell>
          <cell r="E576" t="str">
            <v>silvia.olvera@cisacv.com.mx</v>
          </cell>
          <cell r="F576" t="str">
            <v>Banco de México</v>
          </cell>
          <cell r="O576" t="str">
            <v>Entrega por el Sistema de Solicitudes de Acceso a la Información</v>
          </cell>
          <cell r="P576">
            <v>42706</v>
          </cell>
          <cell r="Q576">
            <v>42737</v>
          </cell>
          <cell r="S576" t="str">
            <v>Información pública</v>
          </cell>
          <cell r="T576" t="str">
            <v>Acceso a la información</v>
          </cell>
          <cell r="V576" t="str">
            <v>La respuesta a su consulta CTC-BM-18105 la encontrará en el archivo adjunto.</v>
          </cell>
          <cell r="W576">
            <v>25</v>
          </cell>
          <cell r="X576" t="str">
            <v>NO</v>
          </cell>
          <cell r="Y576" t="str">
            <v>Casillas Trejo Elizabeth</v>
          </cell>
          <cell r="Z576" t="str">
            <v>Concluido</v>
          </cell>
          <cell r="AA576">
            <v>42706</v>
          </cell>
          <cell r="AB576">
            <v>42709</v>
          </cell>
        </row>
        <row r="577">
          <cell r="B577" t="str">
            <v>CTC-BM-18106</v>
          </cell>
          <cell r="C577" t="str">
            <v>buenas tardes escribo para rastrear una transferencia interbancaria realizada el dia 02/12/16 a las 12:37:39hrs con banco de origen HSBC y banco emisor BANAMEX, con clave de rastreo HSBC039090 y numero de referencia A2000 00804, cuenta beneficiaria 002905700585068407.
Ya se llamo a ambas instituciones bancarias y en HSBC aparece el monto total cobrado y en estatus de rastreo dice ACEPTADA POR BANCO EMISOR, y en el sistema de BANAMEX no aparece ningun deposito, por lo que en HSBC me mandaron con ustedes, me comunique via telefonica y me dijeron que este era el medio de resolverlo
sin mas por el momento quedo en espera de su pronta respuesta. muchas gracias</v>
          </cell>
          <cell r="D577" t="str">
            <v>Edgar Alexis Garcia Riego</v>
          </cell>
          <cell r="E577" t="str">
            <v>edd_riego@hotmail.com</v>
          </cell>
          <cell r="F577" t="str">
            <v>Banco de México</v>
          </cell>
          <cell r="M577" t="str">
            <v>México</v>
          </cell>
          <cell r="O577" t="str">
            <v>Entrega por el Sistema de Solicitudes de Acceso a la Información</v>
          </cell>
          <cell r="P577">
            <v>42706</v>
          </cell>
          <cell r="Q577">
            <v>42737</v>
          </cell>
          <cell r="S577" t="str">
            <v>Información pública</v>
          </cell>
          <cell r="T577" t="str">
            <v>SPEI</v>
          </cell>
          <cell r="V577" t="str">
            <v>La respuesta a su consulta CTC-BM-18106 la encontrará en el archivo adjunto.</v>
          </cell>
          <cell r="W577">
            <v>20</v>
          </cell>
          <cell r="X577" t="str">
            <v>NO</v>
          </cell>
          <cell r="Y577" t="str">
            <v>Casillas Trejo Elizabeth</v>
          </cell>
          <cell r="Z577" t="str">
            <v>Concluido</v>
          </cell>
          <cell r="AA577">
            <v>42706</v>
          </cell>
          <cell r="AB577">
            <v>42712</v>
          </cell>
        </row>
        <row r="578">
          <cell r="B578" t="str">
            <v>CTC-BM-18107</v>
          </cell>
          <cell r="C578" t="str">
            <v>hola buen dia tengo un problema me hicieron una transferencia el dia de 02/12/16 a las 10:36 de bancomer a banamex referencia 21216 clave de rastreo mban01001612020000061489  y aun no se ha registrado nada me urge una solucion</v>
          </cell>
          <cell r="D578" t="str">
            <v>mayra alejandra german ruiz</v>
          </cell>
          <cell r="E578" t="str">
            <v>mayale_german01@hotmail.com</v>
          </cell>
          <cell r="F578" t="str">
            <v>Banco de México</v>
          </cell>
          <cell r="M578" t="str">
            <v>México</v>
          </cell>
          <cell r="O578" t="str">
            <v>Entrega por el Sistema de Solicitudes de Acceso a la Información</v>
          </cell>
          <cell r="P578">
            <v>42706</v>
          </cell>
          <cell r="Q578">
            <v>42737</v>
          </cell>
          <cell r="S578" t="str">
            <v>Información pública</v>
          </cell>
          <cell r="T578" t="str">
            <v>Sistemas electrónicos de pago</v>
          </cell>
          <cell r="V578" t="str">
            <v>La respuesta a su solicitud CTC-BM-18107 se encuentra en el archivo adjunto.</v>
          </cell>
          <cell r="W578">
            <v>20</v>
          </cell>
          <cell r="X578" t="str">
            <v>NO</v>
          </cell>
          <cell r="Y578" t="str">
            <v>Ríos Peraza Gladys Adriana</v>
          </cell>
          <cell r="Z578" t="str">
            <v>Concluido</v>
          </cell>
          <cell r="AA578">
            <v>42706</v>
          </cell>
          <cell r="AB578">
            <v>42710</v>
          </cell>
        </row>
        <row r="579">
          <cell r="B579" t="str">
            <v>CTC-BM-18108</v>
          </cell>
          <cell r="C579" t="str">
            <v>buenas tardes me hicieron una transferencia de banorte y no se me refleja en mi cuenta que es banamex q tengo q hacer para rastrear q paso con ese dinero ???esta es la clave de rastreo 7279MAP2201612 por la cantidad de $940 pesos se mando ah esta cuenta 0020735600402733</v>
          </cell>
          <cell r="D579" t="str">
            <v>consepcion torres herrera</v>
          </cell>
          <cell r="E579" t="str">
            <v>c_torresh@hotmail.com</v>
          </cell>
          <cell r="F579" t="str">
            <v>Banco de México</v>
          </cell>
          <cell r="O579" t="str">
            <v>Entrega por el Sistema de Solicitudes de Acceso a la Información</v>
          </cell>
          <cell r="P579">
            <v>42706</v>
          </cell>
          <cell r="Q579">
            <v>42738</v>
          </cell>
          <cell r="S579" t="str">
            <v>Información pública</v>
          </cell>
          <cell r="T579" t="str">
            <v>Sistemas electrónicos de pago</v>
          </cell>
          <cell r="V579" t="str">
            <v>La respuesta a su solicitud CTC-BM-18108 se encuentra en el archivo adjunto.</v>
          </cell>
          <cell r="W579">
            <v>20</v>
          </cell>
          <cell r="X579" t="str">
            <v>NO</v>
          </cell>
          <cell r="Y579" t="str">
            <v>Ríos Peraza Gladys Adriana</v>
          </cell>
          <cell r="Z579" t="str">
            <v>Concluido</v>
          </cell>
          <cell r="AA579">
            <v>42706</v>
          </cell>
          <cell r="AB579">
            <v>42710</v>
          </cell>
        </row>
        <row r="580">
          <cell r="B580" t="str">
            <v>CTC-BM-18109</v>
          </cell>
          <cell r="C580" t="str">
            <v>buenas tardes me hicieron una transferencia de banorte y no se me refleja en mi cuenta que es banamex q tengo q hacer para rastrear q paso con ese dinero ???esta es la clave de rastreo 7279MAP2201612 por la cantidad de $940 pesos se mando ah esta cuenta 002073560040273375</v>
          </cell>
          <cell r="D580" t="str">
            <v>consepcion torres herrera</v>
          </cell>
          <cell r="E580" t="str">
            <v>c_torresh@hotmail.com</v>
          </cell>
          <cell r="F580" t="str">
            <v>Banco de México</v>
          </cell>
          <cell r="O580" t="str">
            <v>Entrega por el Sistema de Solicitudes de Acceso a la Información</v>
          </cell>
          <cell r="P580">
            <v>42706</v>
          </cell>
          <cell r="Q580">
            <v>42738</v>
          </cell>
          <cell r="S580" t="str">
            <v>Información pública</v>
          </cell>
          <cell r="T580" t="str">
            <v>Sistemas electrónicos de pago</v>
          </cell>
          <cell r="V580" t="str">
            <v>La respuesta a su solicitud CTC-BM-18109 se encuentra en el archivo adjunto.</v>
          </cell>
          <cell r="W580">
            <v>20</v>
          </cell>
          <cell r="X580" t="str">
            <v>NO</v>
          </cell>
          <cell r="Y580" t="str">
            <v>Ríos Peraza Gladys Adriana</v>
          </cell>
          <cell r="Z580" t="str">
            <v>Concluido</v>
          </cell>
          <cell r="AA580">
            <v>42706</v>
          </cell>
          <cell r="AB580">
            <v>42710</v>
          </cell>
        </row>
        <row r="581">
          <cell r="B581" t="str">
            <v>CTC-BM-18111</v>
          </cell>
          <cell r="C581" t="str">
            <v>Hola, qué tal
Estoy buscando en las estadísticas datos sobre la balanza de pagos y el PIB pero sólo encuentro datos trimestrales, no sé en qué apartado pueda encontrarlos de forma anual y de ser así, si están disponibles desde 1986 a 2015, gracias.</v>
          </cell>
          <cell r="D581" t="str">
            <v>José Alfredo Huerta Trujeque</v>
          </cell>
          <cell r="E581" t="str">
            <v>jose_trujeque96@hotmail.com</v>
          </cell>
          <cell r="F581" t="str">
            <v>Banco de México</v>
          </cell>
          <cell r="M581" t="str">
            <v>México</v>
          </cell>
          <cell r="O581" t="str">
            <v>Entrega por el Sistema de Solicitudes de Acceso a la Información</v>
          </cell>
          <cell r="P581">
            <v>42707</v>
          </cell>
          <cell r="Q581">
            <v>42738</v>
          </cell>
          <cell r="S581" t="str">
            <v>Información pública</v>
          </cell>
          <cell r="T581" t="str">
            <v>Balanza de pagos</v>
          </cell>
          <cell r="V581" t="str">
            <v>La respuesta a su solicitud se encuentra en el archivo adjunto.</v>
          </cell>
          <cell r="W581">
            <v>20</v>
          </cell>
          <cell r="X581" t="str">
            <v>NO</v>
          </cell>
          <cell r="Y581" t="str">
            <v>Ríos Peraza Gladys Adriana</v>
          </cell>
          <cell r="Z581" t="str">
            <v>Concluido</v>
          </cell>
          <cell r="AA581">
            <v>42707</v>
          </cell>
          <cell r="AB581">
            <v>42713</v>
          </cell>
        </row>
        <row r="582">
          <cell r="B582" t="str">
            <v>CTC-BM-18112</v>
          </cell>
          <cell r="C582" t="str">
            <v>Clave electrónica para transferencia</v>
          </cell>
          <cell r="D582" t="str">
            <v>Rodolfo Sánchez rojas</v>
          </cell>
          <cell r="E582" t="str">
            <v>Armichion@hotmail.com</v>
          </cell>
          <cell r="F582" t="str">
            <v>Banco de México</v>
          </cell>
          <cell r="O582" t="str">
            <v>Entrega por el Sistema de Solicitudes de Acceso a la Información</v>
          </cell>
          <cell r="P582">
            <v>42708</v>
          </cell>
          <cell r="Q582">
            <v>42738</v>
          </cell>
          <cell r="Y582" t="str">
            <v>Casillas Trejo Elizabeth</v>
          </cell>
          <cell r="Z582" t="str">
            <v>Cancelado</v>
          </cell>
          <cell r="AA582">
            <v>42708</v>
          </cell>
          <cell r="AB582">
            <v>42726</v>
          </cell>
        </row>
        <row r="583">
          <cell r="B583">
            <v>6110000042216</v>
          </cell>
          <cell r="C583" t="str">
            <v>¿CUÁLES SON LOS MECANISMOS QUE UTILIZAN PARA NO PERMITIR LA DEVALUACIÓN DE LA MONEDA?</v>
          </cell>
          <cell r="D583" t="str">
            <v>SANDRA MONTES CINTORA</v>
          </cell>
          <cell r="E583" t="str">
            <v>TransparenciaBM@outlook.com</v>
          </cell>
          <cell r="F583" t="str">
            <v>Banco de México</v>
          </cell>
          <cell r="H583" t="str">
            <v>LA CONCEPCION</v>
          </cell>
          <cell r="I583" t="str">
            <v>Hacienda La Concepción</v>
          </cell>
          <cell r="J583" t="str">
            <v>TEPOTZOTLAN</v>
          </cell>
          <cell r="K583" t="str">
            <v>México</v>
          </cell>
          <cell r="L583">
            <v>54657</v>
          </cell>
          <cell r="M583" t="str">
            <v>México</v>
          </cell>
          <cell r="N583" t="str">
            <v xml:space="preserve">Correo electrónico: moncisa@hotmail.com </v>
          </cell>
          <cell r="O583" t="str">
            <v>Correo electrónico</v>
          </cell>
          <cell r="P583">
            <v>42709</v>
          </cell>
          <cell r="Q583">
            <v>42738</v>
          </cell>
          <cell r="S583" t="str">
            <v>Información pública</v>
          </cell>
          <cell r="T583" t="str">
            <v>Política cambiaria</v>
          </cell>
          <cell r="V583" t="str">
            <v>La respuesta a su solicitud se encuentra en el archivo adjunto.</v>
          </cell>
          <cell r="W583">
            <v>25</v>
          </cell>
          <cell r="X583" t="str">
            <v>NO</v>
          </cell>
          <cell r="Y583" t="str">
            <v>Ríos Peraza Gladys Adriana</v>
          </cell>
          <cell r="Z583" t="str">
            <v>Concluido</v>
          </cell>
          <cell r="AA583">
            <v>42709</v>
          </cell>
          <cell r="AB583">
            <v>42709</v>
          </cell>
        </row>
        <row r="584">
          <cell r="B584">
            <v>6110000042316</v>
          </cell>
          <cell r="C584" t="str">
            <v>¿Cual es el sueldo del subgobernador Javier Guzmán?</v>
          </cell>
          <cell r="D584" t="str">
            <v>PILAR GUZMAN VAZQUEZ</v>
          </cell>
          <cell r="E584" t="str">
            <v>TransparenciaBM@outlook.com</v>
          </cell>
          <cell r="F584" t="str">
            <v>Banco de México</v>
          </cell>
          <cell r="H584" t="str">
            <v>GUADALUPE VICTORIA</v>
          </cell>
          <cell r="I584" t="str">
            <v>Quiroga</v>
          </cell>
          <cell r="J584" t="str">
            <v>QUIROGA</v>
          </cell>
          <cell r="K584" t="str">
            <v>Michoacán</v>
          </cell>
          <cell r="L584">
            <v>58420</v>
          </cell>
          <cell r="M584" t="str">
            <v>México</v>
          </cell>
          <cell r="N584" t="str">
            <v xml:space="preserve">Correo electrónico: pilaricaguz@gmail.com </v>
          </cell>
          <cell r="O584" t="str">
            <v>Correo electrónico</v>
          </cell>
          <cell r="P584">
            <v>42709</v>
          </cell>
          <cell r="Q584">
            <v>42738</v>
          </cell>
          <cell r="S584" t="str">
            <v>Información pública</v>
          </cell>
          <cell r="T584" t="str">
            <v>Sueldos y salarios</v>
          </cell>
          <cell r="V584" t="str">
            <v>La respuesta a su consulta 6110000042316 la encontrará en el archivo adjunto.</v>
          </cell>
          <cell r="W584">
            <v>25</v>
          </cell>
          <cell r="X584" t="str">
            <v>NO</v>
          </cell>
          <cell r="Y584" t="str">
            <v>Casillas Trejo Elizabeth</v>
          </cell>
          <cell r="Z584" t="str">
            <v>Concluido</v>
          </cell>
          <cell r="AA584">
            <v>42709</v>
          </cell>
          <cell r="AB584">
            <v>42710</v>
          </cell>
        </row>
        <row r="585">
          <cell r="B585" t="str">
            <v>CTC-BM-18115</v>
          </cell>
          <cell r="C585" t="str">
            <v>On the weekend, what is the value returned for the For Payment field in the XML from the web service at address http://www.banxico.org.mx/DgieWSWeb/DgieWS?WSDL</v>
          </cell>
          <cell r="D585" t="str">
            <v>Andrew Czuppa</v>
          </cell>
          <cell r="E585" t="str">
            <v>aczuppa@iqms.com</v>
          </cell>
          <cell r="F585" t="str">
            <v>Banco de México</v>
          </cell>
          <cell r="O585" t="str">
            <v>Entrega por el Sistema de Solicitudes de Acceso a la Información</v>
          </cell>
          <cell r="P585">
            <v>42709</v>
          </cell>
          <cell r="Q585">
            <v>42738</v>
          </cell>
          <cell r="S585" t="str">
            <v>Información pública</v>
          </cell>
          <cell r="T585" t="str">
            <v>Desarrollos internos de software</v>
          </cell>
          <cell r="V585" t="str">
            <v>Please find attached the answer to your enquiry CTC-BM-18115.</v>
          </cell>
          <cell r="W585">
            <v>20</v>
          </cell>
          <cell r="X585" t="str">
            <v>NO</v>
          </cell>
          <cell r="Y585" t="str">
            <v>Ríos Peraza Gladys Adriana</v>
          </cell>
          <cell r="Z585" t="str">
            <v>Concluido</v>
          </cell>
          <cell r="AA585">
            <v>42709</v>
          </cell>
          <cell r="AB585">
            <v>42713</v>
          </cell>
        </row>
        <row r="586">
          <cell r="B586" t="str">
            <v>CTC-BM-18116</v>
          </cell>
          <cell r="C586" t="str">
            <v>Buen dia, el motivo de mi correo es para preguntar nuevamente sobre mi mensaje anterior CTC-BM-17903.
Anteriormente me contestaron de donde proviene la información pero no cuál es el problema desde el año 2011. 
Las series que estamos revisando son (CE85)-Importaciones. 
La tabla se encuentra en Balaza de pagos, Comercio Exterior, por Paises, Importaciones, Total. 
La serie que estamos revisando se llama: Estados unidos (Total, America, America del Norte, Estados Unidos). 
Al parecer los datos para la serie de Importaciones- Estados Unidos han tenido un repentino cambio desde el año 2011. 
Decimos esto porque hemos comparado las cifras con los datos de US Census Bureau. Una base de datos de Estados Unidos, el cual al realizar Mexico las importaciones, el sistema de US lo registra como Exportaciones FAS de Mexico. 
Estas dos estadisticas (Importaciones: Estados Unidos de BANXICO y Exportaciones FAS Mexico de US CENSUS Bureau) iban con la misma tendencia, pero desde el año 2011 la tendencia se rompio y muestran una brecha diferente. 
Me podrian ayudar a saber a que se debe este cambio en los datos desde el año 2011? Al parece algo pasó con los datos, ya que no concuerdan con la informacion de la base de datos Estados Unidos US Census Bureau. Las dos bases de datos iban igual hasta este año. 
Agradezco de antemano su ayuda.</v>
          </cell>
          <cell r="D586" t="str">
            <v>Rocio Miguel Samano</v>
          </cell>
          <cell r="E586" t="str">
            <v>romiguel@securities.com</v>
          </cell>
          <cell r="F586" t="str">
            <v>Banco de México</v>
          </cell>
          <cell r="M586" t="str">
            <v>Estados Unidos</v>
          </cell>
          <cell r="O586" t="str">
            <v>Entrega por el Sistema de Solicitudes de Acceso a la Información</v>
          </cell>
          <cell r="P586">
            <v>42709</v>
          </cell>
          <cell r="Q586">
            <v>42738</v>
          </cell>
          <cell r="S586" t="str">
            <v>Información pública</v>
          </cell>
          <cell r="T586" t="str">
            <v>Balanza de pagos</v>
          </cell>
          <cell r="V586" t="str">
            <v>La respuesta a su consulta CTC-BM-18116 la encontrará en el archivo adjunto.</v>
          </cell>
          <cell r="W586">
            <v>40</v>
          </cell>
          <cell r="X586" t="str">
            <v>NO</v>
          </cell>
          <cell r="Y586" t="str">
            <v>Casillas Trejo Elizabeth</v>
          </cell>
          <cell r="Z586" t="str">
            <v>Concluido</v>
          </cell>
          <cell r="AA586">
            <v>42709</v>
          </cell>
          <cell r="AB586">
            <v>42718</v>
          </cell>
        </row>
        <row r="587">
          <cell r="B587" t="str">
            <v>CTC-BM-18119</v>
          </cell>
          <cell r="C587" t="str">
            <v>Buen día,
Mi pregunta va encaminada a saber como puedo ser proveedor de tecnología de su organización. Represento a una empresa lider en venta y distribución de equipos de computo, almacenamiento, servidores, cableado estructurado, etc y busco ingresar como proveedor. Gracias y quedo atento a sus comentarios</v>
          </cell>
          <cell r="D587" t="str">
            <v>Sergio Hernández</v>
          </cell>
          <cell r="E587" t="str">
            <v>sihernandez@grupopisa.com.mx</v>
          </cell>
          <cell r="F587" t="str">
            <v>Banco de México</v>
          </cell>
          <cell r="M587" t="str">
            <v>México</v>
          </cell>
          <cell r="O587" t="str">
            <v>Entrega por el Sistema de Solicitudes de Acceso a la Información</v>
          </cell>
          <cell r="P587">
            <v>42710</v>
          </cell>
          <cell r="Q587">
            <v>42739</v>
          </cell>
          <cell r="S587" t="str">
            <v>Información pública</v>
          </cell>
          <cell r="T587" t="str">
            <v>Adquisiciones</v>
          </cell>
          <cell r="V587" t="str">
            <v>La respuesta a su solicitud CTC-BM-18119 se encuentra en el archivo adjunto.</v>
          </cell>
          <cell r="W587">
            <v>20</v>
          </cell>
          <cell r="X587" t="str">
            <v>NO</v>
          </cell>
          <cell r="Y587" t="str">
            <v>Ríos Peraza Gladys Adriana</v>
          </cell>
          <cell r="Z587" t="str">
            <v>Concluido</v>
          </cell>
          <cell r="AA587">
            <v>42710</v>
          </cell>
          <cell r="AB587">
            <v>42711</v>
          </cell>
        </row>
        <row r="588">
          <cell r="B588" t="str">
            <v>CTC-BM-18120</v>
          </cell>
          <cell r="C588" t="str">
            <v>Por medio del presente, solicito a usted me informe respecto de el envío de diversos correos electrónicos generados a la señora Gerarda López Hernández con correo hernandezgerarda11@gmail.com por parte de Banco de México.
Donde Banco de México manifiesta a la señora Gerarda una alerta con respecto a la transferencia de $6087000.00 pesos mexicanos en la siguiente cuenta bancaria
Nombre del Banco: BBVA BANCOMER
Nombre de la cuenta Bancaria: Gerarda López Hernández
Número de cuenta Bancaria 012650029611060900
Refiriendo que este dinero sería liberado por parte de Banco de México a la señora Gerarda una vez que exhibiera una certificado de no residencia, mismo que tendría que ser pagado y tramitado en Malasia para que el Banco de Malasia CIMB BANK BERHAD, realizara la transferencia total a BANCOMER con autorización de Banco de México.
Así mismo refiero que la señora Gerarda López Hernández ha recibido diversas amenazas supuestamente por parte de Banco de México a través de estas cuentas de correo: banco.de_mexico@mexicomail.com y barristerlinda@lawyer.com. 
Por lo anteriormente manifestado es por lo que acudimos a CONDUSEF a fin de que nos asesorara respecto de esta situación, refiriendonos realizar una solicitud ante esta Honorable Autoridad a efecto de que nos informe de la existencia o no de dichos correos electrónicos, o en su caso nos manifestara lo conducente.
Razón por la cual me veo en la necesidad de manifestarle mi solicitud, agradeciendo de antemano su atención, quedando a la espera de su pronta respuesta.</v>
          </cell>
          <cell r="D588" t="str">
            <v>Laura</v>
          </cell>
          <cell r="E588" t="str">
            <v>zilidahi@hotmail.com</v>
          </cell>
          <cell r="F588" t="str">
            <v>Banco de México</v>
          </cell>
          <cell r="M588" t="str">
            <v>México</v>
          </cell>
          <cell r="O588" t="str">
            <v>Entrega por el Sistema de Solicitudes de Acceso a la Información</v>
          </cell>
          <cell r="P588">
            <v>42710</v>
          </cell>
          <cell r="Q588">
            <v>42739</v>
          </cell>
          <cell r="S588" t="str">
            <v>Información pública</v>
          </cell>
          <cell r="T588" t="str">
            <v>Acceso a la información</v>
          </cell>
          <cell r="V588" t="str">
            <v>La respuesta a su consulta CTC-BM-18120 la encontrará en el archivo adjunto.</v>
          </cell>
          <cell r="W588">
            <v>35</v>
          </cell>
          <cell r="X588" t="str">
            <v>NO</v>
          </cell>
          <cell r="Y588" t="str">
            <v>Casillas Trejo Elizabeth</v>
          </cell>
          <cell r="Z588" t="str">
            <v>Concluido</v>
          </cell>
          <cell r="AA588">
            <v>42710</v>
          </cell>
          <cell r="AB588">
            <v>42712</v>
          </cell>
        </row>
        <row r="589">
          <cell r="B589">
            <v>6110000042416</v>
          </cell>
          <cell r="C589" t="str">
            <v>Buenos días: Respecto a su diversa y atenta respuesta dada a una solicitud anterior y que se anexa para pronta referencia. les agradeceré me ayuden con la siguiente duda. He revisado la publicación oficial de la cuenta pública de la Secretaría de Hacienda en la liga: http://finanzaspublicas.hacienda.gob.mx/es/Finanzas_Publicas/Cuenta_Publica Y no encuentro la información relativa al Banco de México.  Estimaré me puedan apoyar indicándome si existe alguna disposición normativa, legal, procedimental o de cualquier otra índole que fundamente por que la información presupuestal del Banco de México no se publica en este sitio. incluso tampoco la he encontrado en el Presupuesto de Egresos de la Federación en diversos años.  Llama mi atención que si está contemplada la información de otros organismos constitucionales autónomos, como lo son la CNDH, INE, INEE, INEGI, entre otros, pero no así la del Banco de México.  Estimaré sobremanera la respuesta, ya que no he localizado el fundamento jurídico de dicha excepción (si es que existe) o en su caso si fuera una omisión de la propia SHCP, para considerar la información del BANXICO junto a los otros organismos constitucionales autónomos.  Mil gracias.</v>
          </cell>
          <cell r="D589" t="str">
            <v>CARLOS VÍCTOR JASSO DE ANDA</v>
          </cell>
          <cell r="E589" t="str">
            <v>TransparenciaBM@outlook.com</v>
          </cell>
          <cell r="F589" t="str">
            <v>Banco de México</v>
          </cell>
          <cell r="H589" t="str">
            <v>CARRILLO PUERTO</v>
          </cell>
          <cell r="I589" t="str">
            <v>Anahuac I Sección</v>
          </cell>
          <cell r="J589" t="str">
            <v>MIGUEL HIDALGO</v>
          </cell>
          <cell r="K589" t="str">
            <v>Distrito Federal</v>
          </cell>
          <cell r="L589">
            <v>11320</v>
          </cell>
          <cell r="M589" t="str">
            <v>México</v>
          </cell>
          <cell r="N589" t="str">
            <v>Les anexo archivo de la respuesta anterior a la que hice referencia en la solicitud de información.
______________________________________-
Correo electrónico: inai_ocas2016@yahoo.com
______________________________________
Comentario UT: La solicitud anterior es la 6110000011716. Se transcribe como referencia: &amp;lt;i&amp;gt;Buenas tardes. De conformidad con lo dispuesto en los artículos 4, 6, 11, 12, 13, 15, 16, 17, 18, 19, 22 y demás relativos y aplicables de la Ley General de Transparencia y Acceso a la Información Pública (LGTAIP), atentamente solicito lo siguiente: Cualquier documento (entendido en términos del artículo 3 fracción VII de la LGTAIP), que contenga: 1.- El presupuesto anual ejercido por ese organismo desde el año 1993 al año 2015, de darse el caso que desde el año 1993 no se tuviera la personalidad jurídica actual, les estimaré indicarme el presupuesto, independientemente de la personalidad jurídica con que se contara. 2.- Indicar durante el periodo de 1993 a 2016 (con corte al 30 de junio de cada año) el número de plazas con que se contó separadas por confianza, base, definitivas, temporales, mandos superiores, honorarios, o cualquier otra división con que se cuente y como se les denomine dentro de ese organismo. 3.- Indicar durante el periodo de 1993 a 2015 el costo anual del gasto de mano de obra, independientemente de la personalidad jurídica de ese organismo. En un primer término, lo solicito vía la herramienta de acceso a la información denominada Plataforma Nacional de Transparencia Gobierno Federal, pero en caso de que la información sea muy pesada, la segunda opción sería por el correo registrado y como tercera opción mediante disco magnético con el costo correspondiente. Muchas gracias. &amp;lt;/i&amp;gt;</v>
          </cell>
          <cell r="O589" t="str">
            <v>Correo electrónico</v>
          </cell>
          <cell r="P589">
            <v>42710</v>
          </cell>
          <cell r="Q589">
            <v>42739</v>
          </cell>
          <cell r="S589" t="str">
            <v>Información pública</v>
          </cell>
          <cell r="T589" t="str">
            <v>Presupuesto</v>
          </cell>
          <cell r="V589" t="str">
            <v>La respuesta a su solicitud 6110000042416 la encontrará en el archivo adjunto.</v>
          </cell>
          <cell r="W589">
            <v>30</v>
          </cell>
          <cell r="X589" t="str">
            <v>NO</v>
          </cell>
          <cell r="Y589" t="str">
            <v>Casillas Trejo Elizabeth</v>
          </cell>
          <cell r="Z589" t="str">
            <v>Concluido</v>
          </cell>
          <cell r="AA589">
            <v>42710</v>
          </cell>
          <cell r="AB589">
            <v>42725</v>
          </cell>
        </row>
        <row r="590">
          <cell r="B590" t="str">
            <v>CTC-BM-18122</v>
          </cell>
          <cell r="C590" t="str">
            <v>Buena tarde.
nuestro cliente SERVICIOS Y PROYECTOS HALCON SA DE CV nos reporta una transferencia por USD 4442 el 01/12/16 / orden 2023881 / referencia de envio 0981212023881 / ref de confirmacion 098121000249804 / a nuestra cuenta bancaria a nombre de CONSULTORIA INTEGRAL EN COMERCIO EXTERIOR MULTITRADE SA DE CV, de Banco Santander a Banco Banbajio. Los fondos no han aparecido en nuestra cuenta a hoy 06/12/16 y nuestro banco no los ha recibido. Agradeceremos de su apoyo y atencion para obtener estos fondos. Muchas gracias.</v>
          </cell>
          <cell r="D590" t="str">
            <v>FRANCISCO ISRAEL CEDILLO HUERTA</v>
          </cell>
          <cell r="E590" t="str">
            <v>franciscocedillo.cicem@gmail.com</v>
          </cell>
          <cell r="F590" t="str">
            <v>Banco de México</v>
          </cell>
          <cell r="M590" t="str">
            <v>México</v>
          </cell>
          <cell r="O590" t="str">
            <v>Entrega por el Sistema de Solicitudes de Acceso a la Información</v>
          </cell>
          <cell r="P590">
            <v>42710</v>
          </cell>
          <cell r="Q590">
            <v>42739</v>
          </cell>
          <cell r="S590" t="str">
            <v>Información pública</v>
          </cell>
          <cell r="T590" t="str">
            <v>Sistemas electrónicos de pago</v>
          </cell>
          <cell r="V590" t="str">
            <v>La respuesta a su consulta CTC-BM-18122 la encontrará en el archivo adjunto.</v>
          </cell>
          <cell r="W590">
            <v>25</v>
          </cell>
          <cell r="X590" t="str">
            <v>NO</v>
          </cell>
          <cell r="Y590" t="str">
            <v>Casillas Trejo Elizabeth</v>
          </cell>
          <cell r="Z590" t="str">
            <v>Concluido</v>
          </cell>
          <cell r="AA590">
            <v>42710</v>
          </cell>
          <cell r="AB590">
            <v>42712</v>
          </cell>
        </row>
        <row r="591">
          <cell r="B591" t="str">
            <v>CTC-BM-18128</v>
          </cell>
          <cell r="C591" t="str">
            <v>Por este medio solicito me indique el estado de una transferencia bncaria que realizaron a mi persona la empresa FUELFLEXMEXICO SA DE CV el dia 5 de diciembre a las 6 de la tarde, con los siguientes datos contrato: 80122684060, no. de referencia: 8611994, por la cantidad de 126,000.00, y hasta hoy 6 de diciembre del 2016 a las 18:20 hrs no se refleja. me urge saber el reatraso ya que me urge ese dinero. HERNAN SAN JUAN VILLEDA. NO DE CTA. CLAVE ES: 072680004761866513</v>
          </cell>
          <cell r="D591" t="str">
            <v>HERNAN SAN JUAN VILLEDA</v>
          </cell>
          <cell r="E591" t="str">
            <v>inoil.ventas@gmail.com</v>
          </cell>
          <cell r="F591" t="str">
            <v>Banco de México</v>
          </cell>
          <cell r="M591" t="str">
            <v>México</v>
          </cell>
          <cell r="O591" t="str">
            <v>Entrega por el Sistema de Solicitudes de Acceso a la Información</v>
          </cell>
          <cell r="P591">
            <v>42710</v>
          </cell>
          <cell r="Q591">
            <v>42740</v>
          </cell>
          <cell r="S591" t="str">
            <v>Información pública</v>
          </cell>
          <cell r="T591" t="str">
            <v>Sistemas electrónicos de pago</v>
          </cell>
          <cell r="V591" t="str">
            <v>La respuesta a su solicitud se encuentra en el archivo adjunto.</v>
          </cell>
          <cell r="W591">
            <v>20</v>
          </cell>
          <cell r="X591" t="str">
            <v>NO</v>
          </cell>
          <cell r="Y591" t="str">
            <v>Ríos Peraza Gladys Adriana</v>
          </cell>
          <cell r="Z591" t="str">
            <v>Concluido</v>
          </cell>
          <cell r="AA591">
            <v>42710</v>
          </cell>
          <cell r="AB591">
            <v>42712</v>
          </cell>
        </row>
        <row r="592">
          <cell r="B592" t="str">
            <v>CTC-BM-18130</v>
          </cell>
          <cell r="C592" t="str">
            <v>Hola me gustaría saber si BANXICO tiene un reporte o publicación donde pueda consultar de manera publica, tablas de comparación del CAT EN CREDITOS AUTOMOTRICES POR AÑOS, ya consulte las publicaciones de los Indicadores Básicos de Creditos automotrices pero de su contenido, no se señalan tasas de CAT.  Se los agradecería mucho.</v>
          </cell>
          <cell r="D592" t="str">
            <v>Daniela Getsemani Ortiz Nepomuceno</v>
          </cell>
          <cell r="E592" t="str">
            <v>derechounam1@gmail.com</v>
          </cell>
          <cell r="F592" t="str">
            <v>Banco de México</v>
          </cell>
          <cell r="O592" t="str">
            <v>Entrega por el Sistema de Solicitudes de Acceso a la Información</v>
          </cell>
          <cell r="P592">
            <v>42711</v>
          </cell>
          <cell r="Q592">
            <v>42740</v>
          </cell>
          <cell r="S592" t="str">
            <v>Información pública</v>
          </cell>
          <cell r="T592" t="str">
            <v>Tasas de interés</v>
          </cell>
          <cell r="V592" t="str">
            <v>La respuesta a su consulta CTC-BM-18130 la encontrará en el archivo adjunto.</v>
          </cell>
          <cell r="W592">
            <v>25</v>
          </cell>
          <cell r="X592" t="str">
            <v>NO</v>
          </cell>
          <cell r="Y592" t="str">
            <v>Casillas Trejo Elizabeth</v>
          </cell>
          <cell r="Z592" t="str">
            <v>Concluido</v>
          </cell>
          <cell r="AA592">
            <v>42711</v>
          </cell>
          <cell r="AB592">
            <v>42718</v>
          </cell>
        </row>
        <row r="593">
          <cell r="B593" t="str">
            <v>CTC-BM-18131</v>
          </cell>
          <cell r="C593" t="str">
            <v>Buenas tardes, quiero realizar un pago en linea vía SPEI, con sucursal de BANAMEX, pero nunca he utilizado SPEI y no se ha donde ingresar. El tramite es para pagar una tenencia 2016.</v>
          </cell>
          <cell r="D593" t="str">
            <v>DANIEL ISAIAS SANCHEZ LUNA</v>
          </cell>
          <cell r="E593" t="str">
            <v>focolleno@hotmail.com</v>
          </cell>
          <cell r="F593" t="str">
            <v>Banco de México</v>
          </cell>
          <cell r="O593" t="str">
            <v>Entrega por el Sistema de Solicitudes de Acceso a la Información</v>
          </cell>
          <cell r="P593">
            <v>42711</v>
          </cell>
          <cell r="Q593">
            <v>42740</v>
          </cell>
          <cell r="S593" t="str">
            <v>Información pública</v>
          </cell>
          <cell r="T593" t="str">
            <v>SPEI</v>
          </cell>
          <cell r="V593" t="str">
            <v>La respuesta a su consulta CTC-BM-18131 la encontrará en el archivo adjunto.</v>
          </cell>
          <cell r="W593">
            <v>25</v>
          </cell>
          <cell r="X593" t="str">
            <v>NO</v>
          </cell>
          <cell r="Y593" t="str">
            <v>Casillas Trejo Elizabeth</v>
          </cell>
          <cell r="Z593" t="str">
            <v>Concluido</v>
          </cell>
          <cell r="AA593">
            <v>42711</v>
          </cell>
          <cell r="AB593">
            <v>42712</v>
          </cell>
        </row>
        <row r="594">
          <cell r="B594" t="str">
            <v>CTC-BM-18132</v>
          </cell>
          <cell r="C594" t="str">
            <v>Quisiera saber por que me fue rechazado un deposito de mi cuenta HSBC a Bancomer?</v>
          </cell>
          <cell r="D594" t="str">
            <v>Diego Martinez</v>
          </cell>
          <cell r="E594" t="str">
            <v>cmtz2001@yahoo.com</v>
          </cell>
          <cell r="F594" t="str">
            <v>Banco de México</v>
          </cell>
          <cell r="O594" t="str">
            <v>Entrega por el Sistema de Solicitudes de Acceso a la Información</v>
          </cell>
          <cell r="P594">
            <v>42711</v>
          </cell>
          <cell r="Q594">
            <v>42741</v>
          </cell>
          <cell r="S594" t="str">
            <v>Información pública</v>
          </cell>
          <cell r="T594" t="str">
            <v>Sistemas electrónicos de pago</v>
          </cell>
          <cell r="V594" t="str">
            <v>La respuesta a su consulta CTC-BM-18132 la encontrará en el archivo adjunto.</v>
          </cell>
          <cell r="W594">
            <v>25</v>
          </cell>
          <cell r="X594" t="str">
            <v>NO</v>
          </cell>
          <cell r="Y594" t="str">
            <v>Casillas Trejo Elizabeth</v>
          </cell>
          <cell r="Z594" t="str">
            <v>Concluido</v>
          </cell>
          <cell r="AA594">
            <v>42711</v>
          </cell>
          <cell r="AB594">
            <v>42712</v>
          </cell>
        </row>
        <row r="595">
          <cell r="B595">
            <v>6110000042516</v>
          </cell>
          <cell r="C595" t="str">
            <v>Solicito de todos lo FUNCIONARIOS del Banco de México el nombre, puesto y factor, que consiste en el tiempo laborado mas la edad del individuo, también solicito el factor de los integrantes de la junta de gobierno como la del Gobernador Agustín Carstens.</v>
          </cell>
          <cell r="D595" t="str">
            <v>JAVIER JIMENEZ PACHECO</v>
          </cell>
          <cell r="E595" t="str">
            <v>TransparenciaBM@outlook.com</v>
          </cell>
          <cell r="F595" t="str">
            <v>Banco de México</v>
          </cell>
          <cell r="H595" t="str">
            <v>Sin información</v>
          </cell>
          <cell r="I595" t="str">
            <v>Sin información</v>
          </cell>
          <cell r="J595" t="str">
            <v>Sin información</v>
          </cell>
          <cell r="K595" t="str">
            <v>Sin información</v>
          </cell>
          <cell r="L595" t="str">
            <v>Sin información</v>
          </cell>
          <cell r="M595" t="str">
            <v>México</v>
          </cell>
          <cell r="N595" t="str">
            <v>En una solicitud previa, me entregaron el factor de algunos trabajadores del Banco de México, por lo que creo que ahora no tienen argumentos para que me la pueden negar que consta en los archivos del INAI. Estarían siendo selectivos porque me entregaron el factor de tres funcionarios, adjunto el archivo-respuesta del Banco de México a solicitud previa. Además, la información que solicito no pone en riesgo la integridad de las personas ni mucho menos pone en peligro la SEGURIDAD NACIONAL.
_______________________________________
Correo electrónico: dehe.nyute@gmail.com
______________________________________
Comentario UT: La solicitud previa a la que hace mención el ciudadano es la 6110000029916: &amp;lt;i&amp;gt;Descripción:
Solicito la información de TODOS los funcionarios del Banco de México y de
los empleados que cumplen con el factor 90 o 95, la siguiente información:
nombre, puesto, edad y fecha de ingreso al Banco de México.
Datos adicionales: el factor 90 y 95, es la suma de los años labrados más la edad del individuo.&amp;lt;/i&amp;gt;</v>
          </cell>
          <cell r="O595" t="str">
            <v>Correo electrónico</v>
          </cell>
          <cell r="P595">
            <v>42711</v>
          </cell>
          <cell r="Q595">
            <v>42741</v>
          </cell>
          <cell r="S595" t="str">
            <v>Información pública</v>
          </cell>
          <cell r="T595" t="str">
            <v>Acceso a la información</v>
          </cell>
          <cell r="V595" t="str">
            <v>La respuesta a su solicitud se encuentra en el archivo adjunto.</v>
          </cell>
          <cell r="W595">
            <v>25</v>
          </cell>
          <cell r="X595" t="str">
            <v>NO</v>
          </cell>
          <cell r="Y595" t="str">
            <v>Ríos Peraza Gladys Adriana</v>
          </cell>
          <cell r="Z595" t="str">
            <v>Concluido</v>
          </cell>
          <cell r="AA595">
            <v>42711</v>
          </cell>
          <cell r="AB595">
            <v>42730</v>
          </cell>
        </row>
        <row r="596">
          <cell r="B596">
            <v>6110000042616</v>
          </cell>
          <cell r="C596" t="str">
            <v>Solicito de todos lo FUNCIONARIOS del Banco de México el nombre, puesto y factor, que consiste en el tiempo laborado mas la edad del individuo, también solicito el factor de los integrantes de la junta de gobierno como la del Gobernador Agustín Carstens.</v>
          </cell>
          <cell r="D596" t="str">
            <v>JAVIER JIMENEZ PACHECO</v>
          </cell>
          <cell r="E596" t="str">
            <v>TransparenciaBM@outlook.com</v>
          </cell>
          <cell r="F596" t="str">
            <v>Banco de México</v>
          </cell>
          <cell r="H596" t="str">
            <v>Sin información</v>
          </cell>
          <cell r="I596" t="str">
            <v>Sin información</v>
          </cell>
          <cell r="J596" t="str">
            <v>Sin información</v>
          </cell>
          <cell r="K596" t="str">
            <v>Sin información</v>
          </cell>
          <cell r="L596" t="str">
            <v>Sin información</v>
          </cell>
          <cell r="M596" t="str">
            <v>México</v>
          </cell>
          <cell r="N596" t="str">
            <v>En una solicitud previa, me entregaron el factor de algunos trabajadores del Banco de México, por lo que creo que ahora no tienen argumentos para que me la pueden negar que consta en los archivos del INAI. Estarían siendo selectivos porque me entregaron el factor de tres funcionarios, adjunto el archivo-respuesta del Banco de México a solicitud previa. Además, la información que solicito no pone en riesgo la integridad de las personas ni mucho menos pone en peligro la SEGURIDAD NACIONAL.
___________________________________
Correo electrónico: dehe.nyute@gmail.com
___________________________________
Comentario UT: La solicitud a la que el usuario hace mención es la 6110000029916: &amp;lt;i&amp;gt;Descripción:
Solicito la información de TODOS los funcionarios del Banco de México y de
los empleados que cumplen con el factor 90 o 95, la siguiente información:
nombre, puesto, edad y fecha de ingreso al Banco de México.
Datos adicionales:
el factor 90 y 95, es la suma de los años labrados más la edad del individuo. &amp;lt;/i&amp;gt;</v>
          </cell>
          <cell r="O596" t="str">
            <v>Correo electrónico</v>
          </cell>
          <cell r="P596">
            <v>42711</v>
          </cell>
          <cell r="Q596">
            <v>42741</v>
          </cell>
          <cell r="S596" t="str">
            <v>Información pública</v>
          </cell>
          <cell r="T596" t="str">
            <v>Acceso a la información</v>
          </cell>
          <cell r="V596" t="str">
            <v>La respuesta a su solicitud se encuentra en el archivo adjunto.</v>
          </cell>
          <cell r="W596">
            <v>25</v>
          </cell>
          <cell r="X596" t="str">
            <v>NO</v>
          </cell>
          <cell r="Y596" t="str">
            <v>Ríos Peraza Gladys Adriana</v>
          </cell>
          <cell r="Z596" t="str">
            <v>Concluido</v>
          </cell>
          <cell r="AA596">
            <v>42711</v>
          </cell>
          <cell r="AB596">
            <v>42730</v>
          </cell>
        </row>
        <row r="597">
          <cell r="B597" t="str">
            <v>CTC-BM-18133</v>
          </cell>
          <cell r="C597" t="str">
            <v>Quisiera tener los datos de Captación bancaria por Entidad Federativa o equivalente de los últimos 6 años..
Gracias</v>
          </cell>
          <cell r="D597" t="str">
            <v>RODRIGO LEON OLEA</v>
          </cell>
          <cell r="E597" t="str">
            <v>rodrigo.leon.olea@hotmail.com</v>
          </cell>
          <cell r="F597" t="str">
            <v>Banco de México</v>
          </cell>
          <cell r="M597" t="str">
            <v>México</v>
          </cell>
          <cell r="O597" t="str">
            <v>Entrega por el Sistema de Solicitudes de Acceso a la Información</v>
          </cell>
          <cell r="P597">
            <v>42711</v>
          </cell>
          <cell r="Q597">
            <v>42741</v>
          </cell>
          <cell r="S597" t="str">
            <v>Información pública</v>
          </cell>
          <cell r="T597" t="str">
            <v>Captación del público</v>
          </cell>
          <cell r="V597" t="str">
            <v>La respuesta a su consulta CTC-BM-18133 la encontrará en el archivo adjunto</v>
          </cell>
          <cell r="W597">
            <v>30</v>
          </cell>
          <cell r="X597" t="str">
            <v>NO</v>
          </cell>
          <cell r="Y597" t="str">
            <v>Casillas Trejo Elizabeth</v>
          </cell>
          <cell r="Z597" t="str">
            <v>Concluido</v>
          </cell>
          <cell r="AA597">
            <v>42711</v>
          </cell>
          <cell r="AB597">
            <v>42720</v>
          </cell>
        </row>
        <row r="598">
          <cell r="B598" t="str">
            <v>CTC-BM-18134</v>
          </cell>
          <cell r="C598" t="str">
            <v>quiero registrar mi clabe de bankaool para recibir transferencias numero 147180104003272336</v>
          </cell>
          <cell r="D598" t="str">
            <v>veronica liliana alferez garcia</v>
          </cell>
          <cell r="E598" t="str">
            <v>alferezliliana1@gmail.com</v>
          </cell>
          <cell r="F598" t="str">
            <v>Banco de México</v>
          </cell>
          <cell r="O598" t="str">
            <v>Entrega por el Sistema de Solicitudes de Acceso a la Información</v>
          </cell>
          <cell r="P598">
            <v>42711</v>
          </cell>
          <cell r="Q598">
            <v>42741</v>
          </cell>
          <cell r="S598" t="str">
            <v>Información pública</v>
          </cell>
          <cell r="T598" t="str">
            <v>Sistemas electrónicos de pago</v>
          </cell>
          <cell r="V598" t="str">
            <v>La respuesta a su solicitud CTC-BM-18134 se encuentra en el archivo adjunto.</v>
          </cell>
          <cell r="W598">
            <v>20</v>
          </cell>
          <cell r="X598" t="str">
            <v>NO</v>
          </cell>
          <cell r="Y598" t="str">
            <v>Ríos Peraza Gladys Adriana</v>
          </cell>
          <cell r="Z598" t="str">
            <v>Concluido</v>
          </cell>
          <cell r="AA598">
            <v>42711</v>
          </cell>
          <cell r="AB598">
            <v>42713</v>
          </cell>
        </row>
        <row r="599">
          <cell r="B599" t="str">
            <v>CTC-BM-18136</v>
          </cell>
          <cell r="C599" t="str">
            <v>Solicito las Reglas de Operación del Programa de Apoyo Crediticio a los Estados y Municipios, de manera particular el oficio 305.-003/2003 de fecha 08 de enero de 2003 emitido por la SHCP, así como la Circular-Telefax 5/2003 de fecha 13 de enero de 2003 emitida con motivo del citado oficio.</v>
          </cell>
          <cell r="D599" t="str">
            <v>Elvis Sánchez Gómez</v>
          </cell>
          <cell r="E599" t="str">
            <v>elvissg@hotmail.com</v>
          </cell>
          <cell r="F599" t="str">
            <v>Banco de México</v>
          </cell>
          <cell r="M599" t="str">
            <v>México</v>
          </cell>
          <cell r="O599" t="str">
            <v>Entrega por el Sistema de Solicitudes de Acceso a la Información</v>
          </cell>
          <cell r="P599">
            <v>42712</v>
          </cell>
          <cell r="Q599">
            <v>42741</v>
          </cell>
          <cell r="S599" t="str">
            <v>Información pública</v>
          </cell>
          <cell r="T599" t="str">
            <v>Control de legalidad</v>
          </cell>
          <cell r="V599" t="str">
            <v>La respuesta a su consulta CTC-BM-18136 la encontrará en el archivo adjunto.</v>
          </cell>
          <cell r="W599">
            <v>30</v>
          </cell>
          <cell r="X599" t="str">
            <v>NO</v>
          </cell>
          <cell r="Y599" t="str">
            <v>Casillas Trejo Elizabeth</v>
          </cell>
          <cell r="Z599" t="str">
            <v>Concluido</v>
          </cell>
          <cell r="AA599">
            <v>42712</v>
          </cell>
          <cell r="AB599">
            <v>42719</v>
          </cell>
        </row>
        <row r="600">
          <cell r="B600">
            <v>6110000042716</v>
          </cell>
          <cell r="C600" t="str">
            <v>Recursos públicos utilizados para programas de gobierno</v>
          </cell>
          <cell r="D600" t="str">
            <v>KARINA GARCÍA RAMÍREZ</v>
          </cell>
          <cell r="E600" t="str">
            <v>TransparenciaBM@outlook.com</v>
          </cell>
          <cell r="F600" t="str">
            <v>Banco de México</v>
          </cell>
          <cell r="H600" t="str">
            <v>DAVID HINOJOSA</v>
          </cell>
          <cell r="I600" t="str">
            <v>Tetlán</v>
          </cell>
          <cell r="J600" t="str">
            <v>GUADALAJARA</v>
          </cell>
          <cell r="K600" t="str">
            <v>Jalisco</v>
          </cell>
          <cell r="L600">
            <v>44820</v>
          </cell>
          <cell r="M600" t="str">
            <v>México</v>
          </cell>
          <cell r="O600" t="str">
            <v>Correo electrónico</v>
          </cell>
          <cell r="P600">
            <v>42712</v>
          </cell>
          <cell r="Q600">
            <v>42741</v>
          </cell>
          <cell r="S600" t="str">
            <v>Información pública</v>
          </cell>
          <cell r="T600" t="str">
            <v>Acceso a la información</v>
          </cell>
          <cell r="V600" t="str">
            <v>Se anexa respuesta a la solicitud 6110000042716</v>
          </cell>
          <cell r="W600">
            <v>45</v>
          </cell>
          <cell r="X600" t="str">
            <v>NO</v>
          </cell>
          <cell r="Y600" t="str">
            <v>Muñoz Nando Rubén</v>
          </cell>
          <cell r="Z600" t="str">
            <v>Concluido</v>
          </cell>
          <cell r="AA600">
            <v>42712</v>
          </cell>
          <cell r="AB600">
            <v>42717</v>
          </cell>
        </row>
        <row r="601">
          <cell r="B601">
            <v>6110000042816</v>
          </cell>
          <cell r="C601" t="str">
            <v xml:space="preserve">LA SITUACIÓN ECONÓMICA DE MÉXICO Como promueve el banco nacional de México el desarrollo financiero para la estabilidad del poder adquisitivo y que necesita México para lograr ser un país sustentable principalmente para EEUU </v>
          </cell>
          <cell r="D601" t="str">
            <v>VIRGINIA VILLEGAS</v>
          </cell>
          <cell r="E601" t="str">
            <v>TransparenciaBM@outlook.com</v>
          </cell>
          <cell r="F601" t="str">
            <v>Banco de México</v>
          </cell>
          <cell r="H601" t="str">
            <v>TULIPANES</v>
          </cell>
          <cell r="I601" t="str">
            <v>Campestre</v>
          </cell>
          <cell r="J601" t="str">
            <v>JIUTEPEC</v>
          </cell>
          <cell r="K601" t="str">
            <v>Morelos</v>
          </cell>
          <cell r="L601">
            <v>62553</v>
          </cell>
          <cell r="M601" t="str">
            <v>México</v>
          </cell>
          <cell r="O601" t="str">
            <v>Correo electrónico</v>
          </cell>
          <cell r="P601">
            <v>42712</v>
          </cell>
          <cell r="Q601">
            <v>42744</v>
          </cell>
          <cell r="S601" t="str">
            <v>Información pública</v>
          </cell>
          <cell r="T601" t="str">
            <v>Política cambiaria</v>
          </cell>
          <cell r="V601" t="str">
            <v>La respuesta a su solicitud 6110000042816 la encontrará en el archivo adjunto.</v>
          </cell>
          <cell r="W601">
            <v>25</v>
          </cell>
          <cell r="X601" t="str">
            <v>NO</v>
          </cell>
          <cell r="Y601" t="str">
            <v>Casillas Trejo Elizabeth</v>
          </cell>
          <cell r="Z601" t="str">
            <v>Concluido</v>
          </cell>
          <cell r="AA601">
            <v>42712</v>
          </cell>
          <cell r="AB601">
            <v>42717</v>
          </cell>
        </row>
        <row r="602">
          <cell r="B602">
            <v>6110000042916</v>
          </cell>
          <cell r="C602" t="str">
            <v xml:space="preserve">Con respecto a su entrevista radiofónica del dia 2 de diciembre de 2016, consultable en la siguiente liga: http://www.dineroenimagen.com/2016-12-02/80942 ,  en la cual manifestó: "Sí, podemos ver un poquito más de inflación, pero yo confío que la podamos mantener claramente por debajo del límite superior de nuestro intervalo del 4 por ciento", dijo Carstens en una entrevista radiofónica". 1.- Deseamos saber, que acciones y actos administrativos HA REALIZADO BANXICO, DURANTE ENERO DE 2014 A NOVIEMBRE DE 2016, para efectos de evitar la inflación y la depreciación de la moneda, en los términos que la legislación nacional le faculta y obliga, pues en términos de la ley de la materia, al BANXICO le corresponde hacer que la moneda mantenga su valor, y evitar que el peso se devalúe. </v>
          </cell>
          <cell r="D602" t="str">
            <v>FRANCISCO ALEJANDRO PULIDO PEREA</v>
          </cell>
          <cell r="E602" t="str">
            <v>TransparenciaBM@outllook.com</v>
          </cell>
          <cell r="F602" t="str">
            <v>Banco de México</v>
          </cell>
          <cell r="H602" t="str">
            <v>AVENIDA AQUILES SERDAN</v>
          </cell>
          <cell r="I602" t="str">
            <v>Angel Zimbron</v>
          </cell>
          <cell r="J602" t="str">
            <v>AZCAPOTZALCO</v>
          </cell>
          <cell r="K602" t="str">
            <v>Distrito Federal</v>
          </cell>
          <cell r="L602">
            <v>2099</v>
          </cell>
          <cell r="M602" t="str">
            <v>México</v>
          </cell>
          <cell r="N602" t="str">
            <v>ACCIONES DE BANXICO PARA EVITAR DEVALUACIÓN DEL PESO MEXICANO.
_______________________________
Correo electrónico: mayatlantida@live.com</v>
          </cell>
          <cell r="O602" t="str">
            <v>Correo electrónico</v>
          </cell>
          <cell r="P602">
            <v>42713</v>
          </cell>
          <cell r="Q602">
            <v>42744</v>
          </cell>
          <cell r="S602" t="str">
            <v>Información pública</v>
          </cell>
          <cell r="T602" t="str">
            <v>Objetivos de inflación</v>
          </cell>
          <cell r="V602" t="str">
            <v>Se anexa respuesta a la solicitud 6110000042916</v>
          </cell>
          <cell r="W602">
            <v>60</v>
          </cell>
          <cell r="X602" t="str">
            <v>NO</v>
          </cell>
          <cell r="Y602" t="str">
            <v>Muñoz Nando Rubén</v>
          </cell>
          <cell r="Z602" t="str">
            <v>Concluido</v>
          </cell>
          <cell r="AA602">
            <v>42713</v>
          </cell>
          <cell r="AB602">
            <v>42717</v>
          </cell>
        </row>
        <row r="603">
          <cell r="B603" t="str">
            <v>CTC-BM-18150</v>
          </cell>
          <cell r="C603" t="str">
            <v>Estimados, 
Les envió un cordial saludo, aprovecho este medio para presentarme con ustedes como parte del área de Riesgos Financieros de Compartamos Banco. Les comento, que nos encontramos en un momento de transformación dentro de la empresa y estamos dando seguimiento a las estrategias de diversificación en el portafolio de inversiones del Banco, por lo que estamos evaluando los distintos productos del mercado que a conveniencia cumplan con las mejores prácticas y en la valuación no superen nuestro apetito al riesgo ya establecido.
Por esta razón solicito de la manera más atenta su apoyp para que se me pueda orientar en cómo se realiza la valuación diaria de los Reporto, Reporto gubernamental y RSP, y gestionar correctamente el VaR diario de mercado. Lo que buscamos es determinar una curva de descuento para cada uno de los instrumentos antes mencionados. 
Les agradezco de antemano su atención, quedando atenta y a sus órdenes cualquier comentario 
Saludos</v>
          </cell>
          <cell r="D603" t="str">
            <v>Karla Sofia Malagón Jiménez</v>
          </cell>
          <cell r="E603" t="str">
            <v>kmalagon@gentera.com.mx</v>
          </cell>
          <cell r="F603" t="str">
            <v>Banco de México</v>
          </cell>
          <cell r="M603" t="str">
            <v>México</v>
          </cell>
          <cell r="O603" t="str">
            <v>Entrega por el Sistema de Solicitudes de Acceso a la Información</v>
          </cell>
          <cell r="P603">
            <v>42713</v>
          </cell>
          <cell r="Q603">
            <v>42744</v>
          </cell>
          <cell r="S603" t="str">
            <v>Información no competencia del BM</v>
          </cell>
          <cell r="T603" t="str">
            <v>Acceso a la información</v>
          </cell>
          <cell r="V603" t="str">
            <v>La respuesta a su consulta CTC-BM-18150 la encontrará en el archivo adjunto.</v>
          </cell>
          <cell r="W603">
            <v>25</v>
          </cell>
          <cell r="X603" t="str">
            <v>NO</v>
          </cell>
          <cell r="Y603" t="str">
            <v>Casillas Trejo Elizabeth</v>
          </cell>
          <cell r="Z603" t="str">
            <v>Concluido</v>
          </cell>
          <cell r="AA603">
            <v>42713</v>
          </cell>
          <cell r="AB603">
            <v>42719</v>
          </cell>
        </row>
        <row r="604">
          <cell r="B604">
            <v>6110000043016</v>
          </cell>
          <cell r="C604" t="str">
            <v>¿Qué es un banco central? ¿Qué es y para qué sirve el Banco de México? ¿Qué hace el Banco de México en el sistema financiero?</v>
          </cell>
          <cell r="D604" t="str">
            <v>MANUEL GARCIA RAYGOZA</v>
          </cell>
          <cell r="E604" t="str">
            <v>TransparenciaBM@outlook.com</v>
          </cell>
          <cell r="F604" t="str">
            <v>Banco de México</v>
          </cell>
          <cell r="H604" t="str">
            <v>DOMICILIO CONOCIDO</v>
          </cell>
          <cell r="I604" t="str">
            <v>La Embocada</v>
          </cell>
          <cell r="J604" t="str">
            <v>CONCORDIA</v>
          </cell>
          <cell r="K604" t="str">
            <v>Sinaloa</v>
          </cell>
          <cell r="L604">
            <v>82605</v>
          </cell>
          <cell r="M604" t="str">
            <v>México</v>
          </cell>
          <cell r="N604" t="str">
            <v xml:space="preserve">Correo electrónico: raygoza816@gmail.com </v>
          </cell>
          <cell r="O604" t="str">
            <v>Correo electrónico</v>
          </cell>
          <cell r="P604">
            <v>42713</v>
          </cell>
          <cell r="Q604">
            <v>42744</v>
          </cell>
          <cell r="S604" t="str">
            <v>Información pública</v>
          </cell>
          <cell r="T604" t="str">
            <v>Objetivos de inflación</v>
          </cell>
          <cell r="V604" t="str">
            <v>La respuesta a su solicitud 6110000043016 la encontrará en el archivo adjunto.</v>
          </cell>
          <cell r="W604">
            <v>30</v>
          </cell>
          <cell r="X604" t="str">
            <v>NO</v>
          </cell>
          <cell r="Y604" t="str">
            <v>Casillas Trejo Elizabeth</v>
          </cell>
          <cell r="Z604" t="str">
            <v>Concluido</v>
          </cell>
          <cell r="AA604">
            <v>42713</v>
          </cell>
          <cell r="AB604">
            <v>42717</v>
          </cell>
        </row>
        <row r="605">
          <cell r="B605" t="str">
            <v>CTC-BM-18152</v>
          </cell>
          <cell r="C605" t="str">
            <v>El día 2/12/2016 hice una transferencia electrónica SPEI por el monto de $18,760.00 M.N. del banco BANORTE a BANAMEX, el cual a la fecha no ha sido aplicado y ninguno de los bancos me da información de este. El número de rastreo es 7279MAP4201612020399356008, ¿qué puedo hacer para recuperar mi dinero?</v>
          </cell>
          <cell r="D605" t="str">
            <v>sandra janette badillo martinez</v>
          </cell>
          <cell r="E605" t="str">
            <v>sandrabadillo@gmail.com</v>
          </cell>
          <cell r="F605" t="str">
            <v>Banco de México</v>
          </cell>
          <cell r="M605" t="str">
            <v>México</v>
          </cell>
          <cell r="O605" t="str">
            <v>Entrega por el Sistema de Solicitudes de Acceso a la Información</v>
          </cell>
          <cell r="P605">
            <v>42714</v>
          </cell>
          <cell r="Q605">
            <v>42745</v>
          </cell>
          <cell r="S605" t="str">
            <v>Información pública</v>
          </cell>
          <cell r="T605" t="str">
            <v>SPEI</v>
          </cell>
          <cell r="V605" t="str">
            <v>La respuesta a su consulta CTC-BM-18152 la encontrará en el archivo adjunto.</v>
          </cell>
          <cell r="W605">
            <v>20</v>
          </cell>
          <cell r="X605" t="str">
            <v>NO</v>
          </cell>
          <cell r="Y605" t="str">
            <v>Casillas Trejo Elizabeth</v>
          </cell>
          <cell r="Z605" t="str">
            <v>Concluido</v>
          </cell>
          <cell r="AA605">
            <v>42714</v>
          </cell>
          <cell r="AB605">
            <v>42720</v>
          </cell>
        </row>
        <row r="606">
          <cell r="B606" t="str">
            <v>CTC-BM-18153</v>
          </cell>
          <cell r="C606" t="str">
            <v>buenas tardes quisiera preguntar que se necesita para ir  a una visita alas instalaciones del banco de México en compañía de mis compañeros y maestros de la Facultad de Economía de la U.M.S.N.H espero me puedan responder y saber pronto  que se necesita para visitarlos 
gracias</v>
          </cell>
          <cell r="D606" t="str">
            <v>Alexis Gerardo Valerio Silva</v>
          </cell>
          <cell r="E606" t="str">
            <v>agvalerio@fevaq.net</v>
          </cell>
          <cell r="F606" t="str">
            <v>Banco de México</v>
          </cell>
          <cell r="M606" t="str">
            <v>México</v>
          </cell>
          <cell r="O606" t="str">
            <v>Entrega por el Sistema de Solicitudes de Acceso a la Información</v>
          </cell>
          <cell r="P606">
            <v>42715</v>
          </cell>
          <cell r="Q606">
            <v>42745</v>
          </cell>
          <cell r="S606" t="str">
            <v>Información pública</v>
          </cell>
          <cell r="T606" t="str">
            <v>Acceso a la información</v>
          </cell>
          <cell r="V606" t="str">
            <v>La respuesta a su consulta CTC-BM-18153 la encontrará en el archivo adjunto.</v>
          </cell>
          <cell r="W606">
            <v>25</v>
          </cell>
          <cell r="X606" t="str">
            <v>NO</v>
          </cell>
          <cell r="Y606" t="str">
            <v>Casillas Trejo Elizabeth</v>
          </cell>
          <cell r="Z606" t="str">
            <v>Concluido</v>
          </cell>
          <cell r="AA606">
            <v>42715</v>
          </cell>
          <cell r="AB606">
            <v>42717</v>
          </cell>
        </row>
        <row r="607">
          <cell r="B607">
            <v>6110000043116</v>
          </cell>
          <cell r="C607" t="str">
            <v xml:space="preserve">Previamente  tras a ver consultado la información sobro la provisión de billetes y monedas. En la página http://www.banxico.org.mx/divulgacion/billetes-y-monedas/participacion-del-banco-mexic.html Hace mención que para iniciar el proceso de fabricación, se debe conocer con anticipación la cantidad de billetes y monedas. Para ello, el Banco de México toma en cuenta las denominaciones que se requieren en todo el país, la cantidad de billetes y monedas que el público prefiere usar en lugar de otros medios de pago (cheques, tarjetas de débito, etc.), los costos de fabricación, y la cantidad de billetes que deben ser reemplazados.  Las dudas que me surgen son las siguientes:  ¿Cuáles son los parámetros con los que se deben contar para que llevar acabo la fabricación de la moneda nacional mexicana? ¿Quién o quienes autorizar dicha solicitud? ¿En qué año se ha realizado la mayor fabricación de billetes y monedas de nuestro país? 
</v>
          </cell>
          <cell r="D607" t="str">
            <v>URIEL TREJO ROMAN</v>
          </cell>
          <cell r="E607" t="str">
            <v>TransparenciaBM@Outlook.com</v>
          </cell>
          <cell r="F607" t="str">
            <v>Banco de México</v>
          </cell>
          <cell r="H607" t="str">
            <v>ATANACIO VIDAL</v>
          </cell>
          <cell r="I607" t="str">
            <v>Oacalco</v>
          </cell>
          <cell r="J607" t="str">
            <v>YAUTEPEC</v>
          </cell>
          <cell r="K607" t="str">
            <v>Morelos</v>
          </cell>
          <cell r="L607">
            <v>62737</v>
          </cell>
          <cell r="M607" t="str">
            <v>México</v>
          </cell>
          <cell r="N607" t="str">
            <v xml:space="preserve">Correo electrónico: uri_678@hotmail.com </v>
          </cell>
          <cell r="O607" t="str">
            <v>Correo electrónico</v>
          </cell>
          <cell r="P607">
            <v>42717</v>
          </cell>
          <cell r="Q607">
            <v>42745</v>
          </cell>
          <cell r="S607" t="str">
            <v>Información pública</v>
          </cell>
          <cell r="T607" t="str">
            <v>Billetes</v>
          </cell>
          <cell r="V607" t="str">
            <v>La respuesta a su solicitud 6110000043116 la encontrará en el archivo adjunto.</v>
          </cell>
          <cell r="W607">
            <v>35</v>
          </cell>
          <cell r="X607" t="str">
            <v>NO</v>
          </cell>
          <cell r="Y607" t="str">
            <v>Casillas Trejo Elizabeth</v>
          </cell>
          <cell r="Z607" t="str">
            <v>Concluido</v>
          </cell>
          <cell r="AA607">
            <v>42717</v>
          </cell>
          <cell r="AB607">
            <v>42724</v>
          </cell>
        </row>
        <row r="608">
          <cell r="B608">
            <v>6110000043216</v>
          </cell>
          <cell r="C608" t="str">
            <v xml:space="preserve">¿Cuál es el sueldo mensual del secretario  de gobernación  Miguel Ángel Osorio Chong?
</v>
          </cell>
          <cell r="D608" t="str">
            <v>GRECIA SELENE ROCHA CORTES</v>
          </cell>
          <cell r="E608" t="str">
            <v>TransparenciaBM@Outlook.com</v>
          </cell>
          <cell r="F608" t="str">
            <v>Banco de México</v>
          </cell>
          <cell r="H608" t="str">
            <v>SOLIDARIDAD</v>
          </cell>
          <cell r="I608" t="str">
            <v>Ventura Puente</v>
          </cell>
          <cell r="J608" t="str">
            <v>MORELIA</v>
          </cell>
          <cell r="K608" t="str">
            <v>Michoacán</v>
          </cell>
          <cell r="L608">
            <v>58020</v>
          </cell>
          <cell r="M608" t="str">
            <v>México</v>
          </cell>
          <cell r="N608" t="str">
            <v xml:space="preserve">Correo electrónico: gresy_159@hotmail.com </v>
          </cell>
          <cell r="O608" t="str">
            <v>Correo electrónico</v>
          </cell>
          <cell r="P608">
            <v>42717</v>
          </cell>
          <cell r="Q608">
            <v>42745</v>
          </cell>
          <cell r="S608" t="str">
            <v>Información no competencia de UA</v>
          </cell>
          <cell r="T608" t="str">
            <v>Acceso a la información</v>
          </cell>
          <cell r="V608" t="str">
            <v>La respuesta a su solicitud 6110000043216 la encontrará en el archivo adjunto.</v>
          </cell>
          <cell r="W608">
            <v>25</v>
          </cell>
          <cell r="X608" t="str">
            <v>NO</v>
          </cell>
          <cell r="Y608" t="str">
            <v>Casillas Trejo Elizabeth</v>
          </cell>
          <cell r="Z608" t="str">
            <v>Concluido</v>
          </cell>
          <cell r="AA608">
            <v>42717</v>
          </cell>
          <cell r="AB608">
            <v>42717</v>
          </cell>
        </row>
        <row r="609">
          <cell r="B609" t="str">
            <v>CTC-BM-18155</v>
          </cell>
          <cell r="C609" t="str">
            <v>Buenos días, me informó el ejecutivo de SANTANDER que para poder urilizar ciertas cuentas debo actualizarlas para lo cual me solicitan Cedula y documentación legal de la empresa (cosa que ya tienen desde la apertura) y adicional la FIEL del SAT (firma electronica para gestiones ante el SAT que es instranferible), mi pregunta es si esto es una disposición gubernamental o que debo hacer?</v>
          </cell>
          <cell r="D609" t="str">
            <v>Luke Balor</v>
          </cell>
          <cell r="E609" t="str">
            <v>lukebalor@gmail.com</v>
          </cell>
          <cell r="F609" t="str">
            <v>Banco de México</v>
          </cell>
          <cell r="M609" t="str">
            <v>México</v>
          </cell>
          <cell r="O609" t="str">
            <v>Entrega por el Sistema de Solicitudes de Acceso a la Información</v>
          </cell>
          <cell r="P609">
            <v>42717</v>
          </cell>
          <cell r="Q609">
            <v>42745</v>
          </cell>
          <cell r="S609" t="str">
            <v>Información pública</v>
          </cell>
          <cell r="T609" t="str">
            <v>Sistemas electrónicos de pago</v>
          </cell>
          <cell r="V609" t="str">
            <v>La respuesta a su solicitud CTC-BM-18155 se encuentra en el archivo adjunto.</v>
          </cell>
          <cell r="W609">
            <v>20</v>
          </cell>
          <cell r="X609" t="str">
            <v>NO</v>
          </cell>
          <cell r="Y609" t="str">
            <v>Ríos Peraza Gladys Adriana</v>
          </cell>
          <cell r="Z609" t="str">
            <v>Concluido</v>
          </cell>
          <cell r="AA609">
            <v>42717</v>
          </cell>
          <cell r="AB609">
            <v>42725</v>
          </cell>
        </row>
        <row r="610">
          <cell r="B610" t="str">
            <v>CTC-BM-18156</v>
          </cell>
          <cell r="C610" t="str">
            <v>EL DIA 1 DE DICIEMBRE REALIZE UN SPEI DEL BANCO BBVA AL BANCO STP POR LA CANTIDAD DE $936.62 CON NUMERO DE REFERENCIA 11216 Y CLAVE DE RASTREO BNET01001612010002019127 EL CUAL EN SU PAGINA DE BANXICO APARECE COMO DEVUELTO, EN MI CUENTA AL DIA DE HOY 13 DE DICIEMBRE NO SE HA REFLEJADO ESTE REGRESO DE DINERO Y EL CLIENTE LE APARECE DEVUELTO POR EL CUAL LES PIDO ME INDIQUEN QUE TENGO QUE HACER PARA SOLICITARLO O QUE ME DIGAN EL ESTATUS EN QUE ESTA ESTA TRANSFERENCIA</v>
          </cell>
          <cell r="D610" t="str">
            <v>SINUHE RAMIREZ GUERRERO</v>
          </cell>
          <cell r="E610" t="str">
            <v>sinuhe.ramirez@gmail.com</v>
          </cell>
          <cell r="F610" t="str">
            <v>Banco de México</v>
          </cell>
          <cell r="M610" t="str">
            <v>México</v>
          </cell>
          <cell r="O610" t="str">
            <v>Entrega por el Sistema de Solicitudes de Acceso a la Información</v>
          </cell>
          <cell r="P610">
            <v>42717</v>
          </cell>
          <cell r="Q610">
            <v>42745</v>
          </cell>
          <cell r="S610" t="str">
            <v>Información pública</v>
          </cell>
          <cell r="T610" t="str">
            <v>SPEI</v>
          </cell>
          <cell r="V610" t="str">
            <v>Se anexa respuesta a la solicitud CTC-BM-18156</v>
          </cell>
          <cell r="W610">
            <v>50</v>
          </cell>
          <cell r="X610" t="str">
            <v>NO</v>
          </cell>
          <cell r="Y610" t="str">
            <v>Muñoz Nando Rubén</v>
          </cell>
          <cell r="Z610" t="str">
            <v>Concluido</v>
          </cell>
          <cell r="AA610">
            <v>42717</v>
          </cell>
          <cell r="AB610">
            <v>42723</v>
          </cell>
        </row>
        <row r="611">
          <cell r="B611">
            <v>6110000043316</v>
          </cell>
          <cell r="C611" t="str">
            <v>¿Cual es la sede central de bancos de mexico?</v>
          </cell>
          <cell r="D611" t="str">
            <v>MELISSA SALAS</v>
          </cell>
          <cell r="E611" t="str">
            <v>TransparenciaBM@Outlook.com</v>
          </cell>
          <cell r="F611" t="str">
            <v>Banco de México</v>
          </cell>
          <cell r="H611" t="str">
            <v>INFIERNILLO</v>
          </cell>
          <cell r="I611" t="str">
            <v>Independencia</v>
          </cell>
          <cell r="J611" t="str">
            <v>MAZATLAN</v>
          </cell>
          <cell r="K611" t="str">
            <v>Sinaloa</v>
          </cell>
          <cell r="L611">
            <v>82010</v>
          </cell>
          <cell r="M611" t="str">
            <v>México</v>
          </cell>
          <cell r="N611" t="str">
            <v xml:space="preserve">Correo electrónico: meelisa_salas@hotmail.com </v>
          </cell>
          <cell r="O611" t="str">
            <v>Correo electrónico</v>
          </cell>
          <cell r="P611">
            <v>42717</v>
          </cell>
          <cell r="Q611">
            <v>42745</v>
          </cell>
          <cell r="S611" t="str">
            <v>Información pública</v>
          </cell>
          <cell r="T611" t="str">
            <v>Control de legalidad</v>
          </cell>
          <cell r="V611" t="str">
            <v>La respuesta a su solicitud 6110000043316 la encontrará en el archivo adjunto.</v>
          </cell>
          <cell r="W611">
            <v>25</v>
          </cell>
          <cell r="X611" t="str">
            <v>NO</v>
          </cell>
          <cell r="Y611" t="str">
            <v>Casillas Trejo Elizabeth</v>
          </cell>
          <cell r="Z611" t="str">
            <v>Concluido</v>
          </cell>
          <cell r="AA611">
            <v>42717</v>
          </cell>
          <cell r="AB611">
            <v>42718</v>
          </cell>
        </row>
        <row r="612">
          <cell r="B612">
            <v>6110000043416</v>
          </cell>
          <cell r="C612" t="str">
            <v xml:space="preserve">¿Cuál es el salario anual del presidente?
</v>
          </cell>
          <cell r="D612" t="str">
            <v>ALEJANDRO MARTINEZ MORFIN</v>
          </cell>
          <cell r="E612" t="str">
            <v>TransparenciaBM@Outlook.com</v>
          </cell>
          <cell r="F612" t="str">
            <v>Banco de México</v>
          </cell>
          <cell r="H612" t="str">
            <v>CIRCUITO PINAR DEL RIO</v>
          </cell>
          <cell r="I612" t="str">
            <v>Los Pinos de Michoacán</v>
          </cell>
          <cell r="J612" t="str">
            <v>MORELIA</v>
          </cell>
          <cell r="K612" t="str">
            <v>Michoacán</v>
          </cell>
          <cell r="L612">
            <v>58057</v>
          </cell>
          <cell r="M612" t="str">
            <v>México</v>
          </cell>
          <cell r="N612" t="str">
            <v xml:space="preserve">Correo electrónico: alexmorf97@gmail.com </v>
          </cell>
          <cell r="O612" t="str">
            <v>Correo electrónico</v>
          </cell>
          <cell r="P612">
            <v>42717</v>
          </cell>
          <cell r="Q612">
            <v>42745</v>
          </cell>
          <cell r="S612" t="str">
            <v>Información no competencia del BM</v>
          </cell>
          <cell r="T612" t="str">
            <v>Sueldos y salarios</v>
          </cell>
          <cell r="V612" t="str">
            <v>La respuesta a su solicitud 6110000043416 la encontrará en el archivo adjunto.</v>
          </cell>
          <cell r="W612">
            <v>30</v>
          </cell>
          <cell r="X612" t="str">
            <v>NO</v>
          </cell>
          <cell r="Y612" t="str">
            <v>Casillas Trejo Elizabeth</v>
          </cell>
          <cell r="Z612" t="str">
            <v>Concluido</v>
          </cell>
          <cell r="AA612">
            <v>42717</v>
          </cell>
          <cell r="AB612">
            <v>42719</v>
          </cell>
        </row>
        <row r="613">
          <cell r="B613">
            <v>6110000043516</v>
          </cell>
          <cell r="C613" t="str">
            <v xml:space="preserve">¿Cuál es el  PIB del 2005 de México?
</v>
          </cell>
          <cell r="D613" t="str">
            <v>VIRIDIANA MORA CISNEROS</v>
          </cell>
          <cell r="E613" t="str">
            <v>TransparenciaBM@Outlook.com</v>
          </cell>
          <cell r="F613" t="str">
            <v>Banco de México</v>
          </cell>
          <cell r="H613" t="str">
            <v>ANDADOR E</v>
          </cell>
          <cell r="I613" t="str">
            <v>Erendira</v>
          </cell>
          <cell r="J613" t="str">
            <v>MORELIA</v>
          </cell>
          <cell r="K613" t="str">
            <v>Michoacán</v>
          </cell>
          <cell r="L613">
            <v>58240</v>
          </cell>
          <cell r="M613" t="str">
            <v>México</v>
          </cell>
          <cell r="N613" t="str">
            <v xml:space="preserve">Correo electrónico: viry__13145@hotmail.com </v>
          </cell>
          <cell r="O613" t="str">
            <v>Correo electrónico</v>
          </cell>
          <cell r="P613">
            <v>42717</v>
          </cell>
          <cell r="Q613">
            <v>42745</v>
          </cell>
          <cell r="S613" t="str">
            <v>Información pública</v>
          </cell>
          <cell r="T613" t="str">
            <v>Balanza de pagos</v>
          </cell>
          <cell r="V613" t="str">
            <v>La respuesta a su solicitud 6110000043516 la encontrará en el archivo adjunto.</v>
          </cell>
          <cell r="W613">
            <v>30</v>
          </cell>
          <cell r="X613" t="str">
            <v>NO</v>
          </cell>
          <cell r="Y613" t="str">
            <v>Casillas Trejo Elizabeth</v>
          </cell>
          <cell r="Z613" t="str">
            <v>Concluido</v>
          </cell>
          <cell r="AA613">
            <v>42717</v>
          </cell>
          <cell r="AB613">
            <v>42720</v>
          </cell>
        </row>
        <row r="614">
          <cell r="B614" t="str">
            <v>CTC-BM-18163</v>
          </cell>
          <cell r="C614" t="str">
            <v>Por este medio realizo mi solicitud para que se unifiquen las identificaciones para trámites bancarios. Ya que muchas instituciones de este tipo forman criterios internos y políticas que no externan al público y lo único que logran es que el usuario pierda confianza en las instituciones bancarias.
De forma particular hace apenas dos días me dirigí a las ventanillas del banco HSBC para el cobro de mi incapacidad por parte del IMSS, misma que fue denegada  ya que no reconocieron como identificación oficial  mi cedula profesional. Por ello me comuniqué con la CONDUSEF quien me corroboro que la cedula junto con la INE y el Pasaporte son  perfectamente validos para trámites de éste tipo. 
Es ridículo que mi dinero sea retenido por  argumentos sin sustento, y que no se me pueda dar solución a una situación que a mi juicio es una nimiedad; ya que el mismo ejecutivo de HSBC vía telefónica me informo que es válido, pero al presentarme directamente a la sucursal se basan en un reglamento interno.
 He utilizado La Cedula profesional en  sin fin de instituciones bancarias para múltiples transacciones y únicamente  en éste Banco se me ha presentado este obstáculo. De no ser porque recientemente me fue robada la INE junto con otros artículos de valor no tendría que demorar el cobro de mi incapacidad. 
Agradecería mucho su asesoría y apoyo y sobre todo que se unifiquen las disposiciones iniciadas por BANXICO Y CONDUSEF para que fluya de igual manera la información a todas las dependencias  involucradas.
Quedo a sus órdenes para cualquier aclaración al respecto agradeciendo de antemano que estos portales sirvan de medio para que la confianza en las instituciones bancarias crezca y se mantenga.</v>
          </cell>
          <cell r="D614" t="str">
            <v>Yadira Monroy Ayala</v>
          </cell>
          <cell r="E614" t="str">
            <v>ymonroya@outlook.com</v>
          </cell>
          <cell r="F614" t="str">
            <v>Banco de México</v>
          </cell>
          <cell r="M614" t="str">
            <v>México</v>
          </cell>
          <cell r="O614" t="str">
            <v>Entrega por el Sistema de Solicitudes de Acceso a la Información</v>
          </cell>
          <cell r="P614">
            <v>42717</v>
          </cell>
          <cell r="Q614">
            <v>42746</v>
          </cell>
          <cell r="S614" t="str">
            <v>Información pública</v>
          </cell>
          <cell r="T614" t="str">
            <v>Control de legalidad</v>
          </cell>
          <cell r="V614" t="str">
            <v>La respuesta a su solicitud CTC-BM-18163 se encuentra en el archivo adjunto</v>
          </cell>
          <cell r="W614">
            <v>25</v>
          </cell>
          <cell r="X614" t="str">
            <v>NO</v>
          </cell>
          <cell r="Y614" t="str">
            <v>Ríos Peraza Gladys Adriana</v>
          </cell>
          <cell r="Z614" t="str">
            <v>Concluido</v>
          </cell>
          <cell r="AA614">
            <v>42717</v>
          </cell>
          <cell r="AB614">
            <v>42732</v>
          </cell>
        </row>
        <row r="615">
          <cell r="B615" t="str">
            <v>CTC-BM-18164</v>
          </cell>
          <cell r="C615" t="str">
            <v>Buenas noches, tengo una duda referente a unos cheques de viajero que compre hace tiempo y quiero cambiarlos pero no se donde pudiera hacerlo ya que en los bancos ni en las casas de cambio los aceptan, son expedidos por master card quisiera saber si a traves de ustedes pudiera cambiarlos o como le pudiera hacer ya que se, que los sustituyeron por tarjetas de prepago.</v>
          </cell>
          <cell r="D615" t="str">
            <v>HECTOR RODRIGO YUEN FRANCO</v>
          </cell>
          <cell r="E615" t="str">
            <v>rodrigo.yuen@cas.com.mx</v>
          </cell>
          <cell r="F615" t="str">
            <v>Banco de México</v>
          </cell>
          <cell r="M615" t="str">
            <v>México</v>
          </cell>
          <cell r="O615" t="str">
            <v>Entrega por el Sistema de Solicitudes de Acceso a la Información</v>
          </cell>
          <cell r="P615">
            <v>42717</v>
          </cell>
          <cell r="Q615">
            <v>42746</v>
          </cell>
          <cell r="S615" t="str">
            <v>Información pública</v>
          </cell>
          <cell r="T615" t="str">
            <v>Cajeros, tarjetas y operaciones relativas</v>
          </cell>
          <cell r="V615" t="str">
            <v>La respuesta a su consulta 18164 la encontrará en el archivo adjunto.</v>
          </cell>
          <cell r="W615">
            <v>25</v>
          </cell>
          <cell r="X615" t="str">
            <v>NO</v>
          </cell>
          <cell r="Y615" t="str">
            <v>Casillas Trejo Elizabeth</v>
          </cell>
          <cell r="Z615" t="str">
            <v>Concluido</v>
          </cell>
          <cell r="AA615">
            <v>42717</v>
          </cell>
          <cell r="AB615">
            <v>42720</v>
          </cell>
        </row>
        <row r="616">
          <cell r="B616" t="str">
            <v>CTC-BM-18166</v>
          </cell>
          <cell r="C616" t="str">
            <v>Solicito saber como recibir dolares entre 5,000 y 10,000 de manera legal.</v>
          </cell>
          <cell r="D616" t="str">
            <v>Juan Carlos Reyna Jimenez</v>
          </cell>
          <cell r="E616" t="str">
            <v>reyjimjuanc@gmail.com</v>
          </cell>
          <cell r="F616" t="str">
            <v>Banco de México</v>
          </cell>
          <cell r="O616" t="str">
            <v>Entrega por el Sistema de Solicitudes de Acceso a la Información</v>
          </cell>
          <cell r="P616">
            <v>42717</v>
          </cell>
          <cell r="Q616">
            <v>42746</v>
          </cell>
          <cell r="S616" t="str">
            <v>Información pública</v>
          </cell>
          <cell r="T616" t="str">
            <v>Control de legalidad</v>
          </cell>
          <cell r="V616" t="str">
            <v>La respuesta a su consulta CTC-BM-18166 la encontrará en el archivo adjunto.</v>
          </cell>
          <cell r="W616">
            <v>25</v>
          </cell>
          <cell r="X616" t="str">
            <v>NO</v>
          </cell>
          <cell r="Y616" t="str">
            <v>Casillas Trejo Elizabeth</v>
          </cell>
          <cell r="Z616" t="str">
            <v>Concluido</v>
          </cell>
          <cell r="AA616">
            <v>42717</v>
          </cell>
          <cell r="AB616">
            <v>42719</v>
          </cell>
        </row>
        <row r="617">
          <cell r="B617" t="str">
            <v>CTC-BM-18167</v>
          </cell>
          <cell r="C617" t="str">
            <v>El día 14 de diciembre del presente realice una transferencia vía SPEI con referencia 91443158, a las 06:30 hrs aproximadamente, y aun no se ve reflejado el saldo en la cuenta de destino, la cual está en Banco Azteca, la cuenta origen es de Scotiabank.
Me interesa mucho saber si existe algun problema o que fue lo que ocurrio con los recursos transferidos.</v>
          </cell>
          <cell r="D617" t="str">
            <v>Karla Paola Ramos Pérez</v>
          </cell>
          <cell r="E617" t="str">
            <v>karlaprp_2@hotmail.com</v>
          </cell>
          <cell r="F617" t="str">
            <v>Banco de México</v>
          </cell>
          <cell r="M617" t="str">
            <v>México</v>
          </cell>
          <cell r="O617" t="str">
            <v>Entrega por el Sistema de Solicitudes de Acceso a la Información</v>
          </cell>
          <cell r="P617">
            <v>42718</v>
          </cell>
          <cell r="Q617">
            <v>42746</v>
          </cell>
          <cell r="S617" t="str">
            <v>Información pública</v>
          </cell>
          <cell r="T617" t="str">
            <v>SPEI</v>
          </cell>
          <cell r="V617" t="str">
            <v>se anexa respuesta a la solicitud CTC-BM-18167</v>
          </cell>
          <cell r="W617">
            <v>50</v>
          </cell>
          <cell r="X617" t="str">
            <v>NO</v>
          </cell>
          <cell r="Y617" t="str">
            <v>Muñoz Nando Rubén</v>
          </cell>
          <cell r="Z617" t="str">
            <v>Concluido</v>
          </cell>
          <cell r="AA617">
            <v>42718</v>
          </cell>
          <cell r="AB617">
            <v>42723</v>
          </cell>
        </row>
        <row r="618">
          <cell r="B618" t="str">
            <v>CTC-BM-18169</v>
          </cell>
          <cell r="C618" t="str">
            <v>problema con transferencia spai
buenas tardes el dia 9 de diciembre de 2016 realice una transferencia mediante spai pero el destinatario no recibio nada de dinero entonces realize la busqueda con el numero de rastreo y me arroja la informacion de que el pago fue rechazado por el banco receptor y que mi banco ya fue notificado de que el dinero se me podia regresar pero aun no recibo nada me gustaria hablar con alguien ya que es de suma importacia para mi resolver esta cituacion a continuacion le doy los datos de mi cuenta y el destinatario a si como el numero de referencia y clave de rastreo 
numero de referencia 5896380
clave de rastreo 161209010291963582I
numero de mi cuenta 85751378534775 guardadito de banco azteca
numero de tarjeta 4910896075544595 de hsb
esto aparece en informaci
En proceso
El SPEI ha recibido del banco ordenante la instrucción de pago, pero no la ha liquidado.
Liquidado
El pago ha sido liquidado en el SPEI y éste ha enviado la notificación correspondiente al banco del beneficiario. Dicho banco ya está en posibilidades de depositar los recursos a la cuenta del beneficiario.
Cancelado
El pago fue recibido por el SPEI, sin embargo fue cancelado por el banco que recibió la instrucción de pago de su cliente, previo a que fuera liquidado por el SPEI.
Rechazado
El pago fue rechazado por el SPEI debido a errores en la información que recibió de la institución emisora para procesar el pago o a un problema grave de seguridad.
En proceso de devolución
El pago fue liquidado y posteriormente devuelto por el banco del beneficiario. La devolución se encuentra pendiente de liquidación.
Devuelto
El pago fue devuelto por el banco del beneficiario; dicha devolución fue liquidada por el SPEI e informada al banco que originalmente envió la orden de pago. Este último ya está en posibilidades de depositarlo en la cuenta del c</v>
          </cell>
          <cell r="D618" t="str">
            <v>ALAN SOLANO CHAVEZ</v>
          </cell>
          <cell r="E618" t="str">
            <v>alan_s_ch@hotmail.com</v>
          </cell>
          <cell r="F618" t="str">
            <v>Banco de México</v>
          </cell>
          <cell r="M618" t="str">
            <v>México</v>
          </cell>
          <cell r="O618" t="str">
            <v>Entrega por el Sistema de Solicitudes de Acceso a la Información</v>
          </cell>
          <cell r="P618">
            <v>42718</v>
          </cell>
          <cell r="Q618">
            <v>42746</v>
          </cell>
          <cell r="S618" t="str">
            <v>Información pública</v>
          </cell>
          <cell r="T618" t="str">
            <v>SPEI</v>
          </cell>
          <cell r="V618" t="str">
            <v>Se anexa respuesta CTC-BM-18169</v>
          </cell>
          <cell r="W618">
            <v>60</v>
          </cell>
          <cell r="X618" t="str">
            <v>NO</v>
          </cell>
          <cell r="Y618" t="str">
            <v>Muñoz Nando Rubén</v>
          </cell>
          <cell r="Z618" t="str">
            <v>Concluido</v>
          </cell>
          <cell r="AA618">
            <v>42718</v>
          </cell>
          <cell r="AB618">
            <v>42724</v>
          </cell>
        </row>
        <row r="619">
          <cell r="B619" t="str">
            <v>CTC-BM-18171</v>
          </cell>
          <cell r="C619" t="str">
            <v>Muy buena tarde.
Quiero saber en que ley, norma, disposición o circular se encuentra regulado lo conducente a las tarjetas prepago.
Gracias y quedo atento a su respuesta.
Saludos.</v>
          </cell>
          <cell r="D619" t="str">
            <v>oscar</v>
          </cell>
          <cell r="E619" t="str">
            <v>orduna_oscar@hotmail.com</v>
          </cell>
          <cell r="F619" t="str">
            <v>Banco de México</v>
          </cell>
          <cell r="O619" t="str">
            <v>Entrega por el Sistema de Solicitudes de Acceso a la Información</v>
          </cell>
          <cell r="P619">
            <v>42718</v>
          </cell>
          <cell r="Q619">
            <v>42746</v>
          </cell>
          <cell r="S619" t="str">
            <v>Información pública</v>
          </cell>
          <cell r="T619" t="str">
            <v>Control de legalidad</v>
          </cell>
          <cell r="V619" t="str">
            <v>La respuesta a su consulta CTC-BM-18171 la encontrará en el archivo adjunto.</v>
          </cell>
          <cell r="W619">
            <v>25</v>
          </cell>
          <cell r="X619" t="str">
            <v>NO</v>
          </cell>
          <cell r="Y619" t="str">
            <v>Casillas Trejo Elizabeth</v>
          </cell>
          <cell r="Z619" t="str">
            <v>Concluido</v>
          </cell>
          <cell r="AA619">
            <v>42718</v>
          </cell>
          <cell r="AB619">
            <v>42720</v>
          </cell>
        </row>
        <row r="620">
          <cell r="B620">
            <v>6110000043616</v>
          </cell>
          <cell r="C620" t="str">
            <v xml:space="preserve">Información de los fondos y fideicomisos operados por la dependencia, sus organismos desconcentrados y descentralizados.
</v>
          </cell>
          <cell r="D620" t="str">
            <v>DANIELA GONZALEZ</v>
          </cell>
          <cell r="E620" t="str">
            <v>TransparenciaBM@Outlook.com</v>
          </cell>
          <cell r="F620" t="str">
            <v>Banco de México</v>
          </cell>
          <cell r="H620" t="str">
            <v>JAIME BALMES</v>
          </cell>
          <cell r="I620" t="str">
            <v>Polanco I Sección</v>
          </cell>
          <cell r="J620" t="str">
            <v>MIGUEL HIDALGO</v>
          </cell>
          <cell r="K620" t="str">
            <v>Distrito Federal</v>
          </cell>
          <cell r="L620">
            <v>11510</v>
          </cell>
          <cell r="M620" t="str">
            <v>México</v>
          </cell>
          <cell r="N620" t="str">
            <v xml:space="preserve">Correo electrónico: dg713571@gmail.com </v>
          </cell>
          <cell r="O620" t="str">
            <v>Correo electrónico</v>
          </cell>
          <cell r="P620">
            <v>42718</v>
          </cell>
          <cell r="Q620">
            <v>42746</v>
          </cell>
          <cell r="S620" t="str">
            <v>Información pública</v>
          </cell>
          <cell r="T620" t="str">
            <v>Fiduciario</v>
          </cell>
          <cell r="V620" t="str">
            <v>La respuesta a su solicitud se encuentra en el archivo adjunto.</v>
          </cell>
          <cell r="W620">
            <v>60</v>
          </cell>
          <cell r="X620" t="str">
            <v>NO</v>
          </cell>
          <cell r="Y620" t="str">
            <v>Ríos Peraza Gladys Adriana</v>
          </cell>
          <cell r="Z620" t="str">
            <v>Concluido</v>
          </cell>
          <cell r="AA620">
            <v>42718</v>
          </cell>
          <cell r="AB620">
            <v>42725</v>
          </cell>
        </row>
        <row r="621">
          <cell r="B621" t="str">
            <v>CTC-BM-18172</v>
          </cell>
          <cell r="C621" t="str">
            <v>quiero saber si tienen conocimiento de ARN un numero de 23 digitos para rastrear un deposito internacional a mi cuenta de mi banco azteca. pasa que de hotforex, un broker de forex del extranjero me depositaron, 5 dolares a mi cuenta de banco azteca, no llego en los 10 dias en que debio llegar, lo reporte al broker que me envio dicho codigo que significa adquirer reference number. En banco azteca duicen que no llego nada y no saben que es un ARN, quiero que ustedes me digan si como banco central saben de la existencia de dichos codigos.
Gracias de antemano.</v>
          </cell>
          <cell r="D621" t="str">
            <v>Geronimo</v>
          </cell>
          <cell r="E621" t="str">
            <v>geronimolozada4@gmail.com</v>
          </cell>
          <cell r="F621" t="str">
            <v>Banco de México</v>
          </cell>
          <cell r="M621" t="str">
            <v>México</v>
          </cell>
          <cell r="O621" t="str">
            <v>Entrega por el Sistema de Solicitudes de Acceso a la Información</v>
          </cell>
          <cell r="P621">
            <v>42718</v>
          </cell>
          <cell r="Q621">
            <v>42746</v>
          </cell>
          <cell r="S621" t="str">
            <v>Información pública</v>
          </cell>
          <cell r="T621" t="str">
            <v>Sistemas electrónicos de pago</v>
          </cell>
          <cell r="V621" t="str">
            <v>Se anexa respuesta CTC-BM-18172.</v>
          </cell>
          <cell r="W621">
            <v>60</v>
          </cell>
          <cell r="X621" t="str">
            <v>NO</v>
          </cell>
          <cell r="Y621" t="str">
            <v>Muñoz Nando Rubén</v>
          </cell>
          <cell r="Z621" t="str">
            <v>Concluido</v>
          </cell>
          <cell r="AA621">
            <v>42718</v>
          </cell>
          <cell r="AB621">
            <v>42720</v>
          </cell>
        </row>
        <row r="622">
          <cell r="B622" t="str">
            <v>CTC-BM-18177</v>
          </cell>
          <cell r="C622" t="str">
            <v>Buen dia,
El dia 9 de diciembre del 2016 genere una transferencia SPEI del banco Bancomer hacia el banco Scotiabank por la cantidad de 3400 pesos alrededor de las 2 a.m. y hasta la fecha no se ha reflejado en la cuenta, mas tarde alrededor de las 4 realize otra transferencia a la misma cuenta por 150 pesos y esa se reflejo al instante, quisiera saber si ustedes me pueden ayudar?
esta es la referencia de la transferencia: MBAN01001612090000007041
Saludos.</v>
          </cell>
          <cell r="D622" t="str">
            <v>Jesus Emmanuel Cordova Meraz</v>
          </cell>
          <cell r="E622" t="str">
            <v>skiline_gtr@hotmail.com</v>
          </cell>
          <cell r="F622" t="str">
            <v>Banco de México</v>
          </cell>
          <cell r="M622" t="str">
            <v>México</v>
          </cell>
          <cell r="O622" t="str">
            <v>Entrega por el Sistema de Solicitudes de Acceso a la Información</v>
          </cell>
          <cell r="P622">
            <v>42719</v>
          </cell>
          <cell r="Q622">
            <v>42747</v>
          </cell>
          <cell r="S622" t="str">
            <v>Información pública</v>
          </cell>
          <cell r="T622" t="str">
            <v>SPEI</v>
          </cell>
          <cell r="V622" t="str">
            <v>Se anexa respuesta CTC-BM-18177</v>
          </cell>
          <cell r="W622">
            <v>50</v>
          </cell>
          <cell r="X622" t="str">
            <v>NO</v>
          </cell>
          <cell r="Y622" t="str">
            <v>Muñoz Nando Rubén</v>
          </cell>
          <cell r="Z622" t="str">
            <v>Concluido</v>
          </cell>
          <cell r="AA622">
            <v>42719</v>
          </cell>
          <cell r="AB622">
            <v>42724</v>
          </cell>
        </row>
        <row r="623">
          <cell r="B623" t="str">
            <v>CTC-BM-18179</v>
          </cell>
          <cell r="C623" t="str">
            <v>Solicito series estadísticas sobre Crédito Refaccionario otorgado por la banca múltiple</v>
          </cell>
          <cell r="D623" t="str">
            <v>John Soldevilla</v>
          </cell>
          <cell r="E623" t="str">
            <v>john.soldevilla@engeniumcapital.com</v>
          </cell>
          <cell r="F623" t="str">
            <v>Banco de México</v>
          </cell>
          <cell r="M623" t="str">
            <v>México</v>
          </cell>
          <cell r="O623" t="str">
            <v>Entrega por el Sistema de Solicitudes de Acceso a la Información</v>
          </cell>
          <cell r="P623">
            <v>42719</v>
          </cell>
          <cell r="Q623">
            <v>42747</v>
          </cell>
          <cell r="S623" t="str">
            <v>Información pública</v>
          </cell>
          <cell r="T623" t="str">
            <v>Información crediticia</v>
          </cell>
          <cell r="V623" t="str">
            <v>Se adjunta respuesta a su solicitud CTC-BM-18179.</v>
          </cell>
          <cell r="W623">
            <v>25</v>
          </cell>
          <cell r="X623" t="str">
            <v>NO</v>
          </cell>
          <cell r="Y623" t="str">
            <v>Ríos Peraza Gladys Adriana</v>
          </cell>
          <cell r="Z623" t="str">
            <v>Concluido</v>
          </cell>
          <cell r="AA623">
            <v>42719</v>
          </cell>
          <cell r="AB623">
            <v>42725</v>
          </cell>
        </row>
        <row r="624">
          <cell r="B624" t="str">
            <v>CTC-BM-18180</v>
          </cell>
          <cell r="C624" t="str">
            <v>Buenos días,
Por medio de la presente deseo realizarles la solicitud para que Bull and Bear TV, sea acreditado como uno de los medios de comunicación que cubren su fuente.
Bull and Bear TV, es un medio de nueva creación cuyas transmisiones se realizan a través de plataformas electrónicas y su difusión se lleva a cabo de redes sociales.
Nuestro objetivo es ampliar la cultura financiera en México, buscamos ser el medio líder de producción y distribución de información del sector financiero y económico, satisfaciendo la necesidad de información de una audiencia en crecimiento con mayores necesidades de inmediatez, veracidad y un análisis fundamentado.
Les comento que a dichos eventos estaríamos asistiendo de 2 a 3 personas:
Juan Pablo López  Guerrero Mendoza (Camarógrafo)
Georgina Andrea Tellez Martinez (Jefe de información)
Ana Melissa Pérez Velarde (Reportero, entrevistador, coordinador)
La cámara que se estará llevando a los eventos es de video Sony alfa 7 s II.
Gracias por su apoyo,
Quedo a sus órdenes y de sus comentarios,
Ana Melissa Pérez Velarde
Gracias y saludos.</v>
          </cell>
          <cell r="D624" t="str">
            <v>Melissa Perez</v>
          </cell>
          <cell r="E624" t="str">
            <v>melissa.perez@bullbear-room.com</v>
          </cell>
          <cell r="F624" t="str">
            <v>Banco de México</v>
          </cell>
          <cell r="M624" t="str">
            <v>México</v>
          </cell>
          <cell r="O624" t="str">
            <v>Entrega por el Sistema de Solicitudes de Acceso a la Información</v>
          </cell>
          <cell r="P624">
            <v>42719</v>
          </cell>
          <cell r="Q624">
            <v>42747</v>
          </cell>
          <cell r="S624" t="str">
            <v>Información pública</v>
          </cell>
          <cell r="T624" t="str">
            <v>Acceso a la información</v>
          </cell>
          <cell r="V624" t="str">
            <v>La respuesta a su consulta CTC-BM-18180 la encontrará en el archivo adjunto.</v>
          </cell>
          <cell r="W624">
            <v>25</v>
          </cell>
          <cell r="X624" t="str">
            <v>NO</v>
          </cell>
          <cell r="Y624" t="str">
            <v>Casillas Trejo Elizabeth</v>
          </cell>
          <cell r="Z624" t="str">
            <v>Concluido</v>
          </cell>
          <cell r="AA624">
            <v>42719</v>
          </cell>
          <cell r="AB624">
            <v>42720</v>
          </cell>
        </row>
        <row r="625">
          <cell r="B625" t="str">
            <v>CTC-BM-18181</v>
          </cell>
          <cell r="C625" t="str">
            <v>Buenas tardes, me gustaría saber el estatus de una transferencia internacional je realice por medio del banco Banistmo, el cual esperaba ya hace más de 3 días a mi cuenta en Bancomer. Les comento que comunicándome a línea Bancomer me hacen mención que está siendo retenido por parte de ustedes y quisiera saber el motivo ya que me urge este depósito, les comparto el número de comprobante de l transferencia por parte del banco destino : 915443021154817. Por favor pido de su apoyo ya que con este dinero planeo realizar el pago a empleados. Un saludo</v>
          </cell>
          <cell r="D625" t="str">
            <v>Ana Rebeca Osorio Linares</v>
          </cell>
          <cell r="E625" t="str">
            <v>rebeca.osorio@bequality.com.mx</v>
          </cell>
          <cell r="F625" t="str">
            <v>Banco de México</v>
          </cell>
          <cell r="O625" t="str">
            <v>Entrega por el Sistema de Solicitudes de Acceso a la Información</v>
          </cell>
          <cell r="P625">
            <v>42719</v>
          </cell>
          <cell r="Q625">
            <v>42747</v>
          </cell>
          <cell r="S625" t="str">
            <v>Información pública</v>
          </cell>
          <cell r="T625" t="str">
            <v>Sistemas electrónicos de pago</v>
          </cell>
          <cell r="V625" t="str">
            <v>Se anexa respuesta CTC-BM-18181</v>
          </cell>
          <cell r="W625">
            <v>60</v>
          </cell>
          <cell r="X625" t="str">
            <v>NO</v>
          </cell>
          <cell r="Y625" t="str">
            <v>Muñoz Nando Rubén</v>
          </cell>
          <cell r="Z625" t="str">
            <v>Concluido</v>
          </cell>
          <cell r="AA625">
            <v>42719</v>
          </cell>
          <cell r="AB625">
            <v>42720</v>
          </cell>
        </row>
        <row r="626">
          <cell r="B626" t="str">
            <v>CTC-BM-18184</v>
          </cell>
          <cell r="C626" t="str">
            <v>Realice una transferencia de fondos el día de hoy Jueves 15 Diciembre de 2016 a las 12:35 pm de SCOTIABANK A BANORTE/IXE (072888002364810647) y deseo recibir mi CEP , pero lamentablemente al momento de solicitarlo me dice que no se puede obtener.
Scotiabank me dio un numero de referencia 93256705 para mis registros, ya verifique en BAXICO y dice que ya fue liquidada pero, no me permite bajar mi CEP, que me urge.
El dato que aparece en BAXICO ES: Num. Referencia:161215, Clave de Rastreo: 3840242008, Banco Emisor: Escotiabank , Banco Receptor: Banorte/IXE, Estado del pago en BAXICO: Liquidado.</v>
          </cell>
          <cell r="D626" t="str">
            <v>Cesar Ignacio Vega Garcia</v>
          </cell>
          <cell r="E626" t="str">
            <v>ceig-vega@hotmail.com</v>
          </cell>
          <cell r="F626" t="str">
            <v>Banco de México</v>
          </cell>
          <cell r="M626" t="str">
            <v>México</v>
          </cell>
          <cell r="O626" t="str">
            <v>Entrega por el Sistema de Solicitudes de Acceso a la Información</v>
          </cell>
          <cell r="P626">
            <v>42719</v>
          </cell>
          <cell r="Q626">
            <v>42747</v>
          </cell>
          <cell r="S626" t="str">
            <v>Información pública</v>
          </cell>
          <cell r="T626" t="str">
            <v>Sistemas electrónicos de pago</v>
          </cell>
          <cell r="V626" t="str">
            <v>Se anexa repuesta CTC-BM-18184</v>
          </cell>
          <cell r="W626">
            <v>50</v>
          </cell>
          <cell r="X626" t="str">
            <v>NO</v>
          </cell>
          <cell r="Y626" t="str">
            <v>Muñoz Nando Rubén</v>
          </cell>
          <cell r="Z626" t="str">
            <v>Concluido</v>
          </cell>
          <cell r="AA626">
            <v>42719</v>
          </cell>
          <cell r="AB626">
            <v>42723</v>
          </cell>
        </row>
        <row r="627">
          <cell r="B627" t="str">
            <v>CTC-BM-18185</v>
          </cell>
          <cell r="C627" t="str">
            <v>Buenas tardes mi peticion es la siguiente.
Mi nombre es jose luis lorca flores 
,El dia 08 de noviembre 2016 realice una transferencia internacional desde la cuenta HSBC 6345007655  por la cantidad de $ 5037.89 con folio 47199 y referencia PIB PAGO PAPA generando un cargo de comision de 557.70 mas $ 89.23 de iva.. El 01 de diciembre del 2016 nuevamente realice otra transferencia por la cantidad de $ 5,742 con folio 75551 y referencia PIB PAGO 2 PAPA con un cargo de comision de 626.40 mas $ 100.22 de iva .. Estas transacciones  se realizaron desde Mexico banco HSBC cuenta 6345007655, hacia Chile banco SCOTIABANK cuenta 973589253 a nombre del Sr. José Luis Lorca Flores, quien es mi papá y tiene mis mismos nombres y apellido Materno.,Ambas transacciones jamas llegaron a su destinatario, por lo que de la manera mas cordial solicito me sea regresado dicho importe mas los cargos de comision e iva a mi cuenta de HSBC 6345007655 , ya que tuve que enviar el dinero por otro medio.. Cabe señalar que al momento de realizar las transferencias mi banco siempre me dijo que estas se habían realizado con Exito.
Quedando a la espera de una solucion sastifactoria , me despido cordialmente.
José Luis Lorca</v>
          </cell>
          <cell r="D627" t="str">
            <v>Jose Luis Lorca Flores</v>
          </cell>
          <cell r="E627" t="str">
            <v>joseluislorca28@gmail.com</v>
          </cell>
          <cell r="F627" t="str">
            <v>Banco de México</v>
          </cell>
          <cell r="M627" t="str">
            <v>México</v>
          </cell>
          <cell r="O627" t="str">
            <v>Entrega por el Sistema de Solicitudes de Acceso a la Información</v>
          </cell>
          <cell r="P627">
            <v>42719</v>
          </cell>
          <cell r="Q627">
            <v>42747</v>
          </cell>
          <cell r="S627" t="str">
            <v>Información pública</v>
          </cell>
          <cell r="T627" t="str">
            <v>Sistemas electrónicos de pago</v>
          </cell>
          <cell r="V627" t="str">
            <v>La respuesta a su consulta CTC-BM-18185 la encontrará en el archivo adjunto.</v>
          </cell>
          <cell r="W627">
            <v>20</v>
          </cell>
          <cell r="X627" t="str">
            <v>NO</v>
          </cell>
          <cell r="Y627" t="str">
            <v>Casillas Trejo Elizabeth</v>
          </cell>
          <cell r="Z627" t="str">
            <v>Concluido</v>
          </cell>
          <cell r="AA627">
            <v>42719</v>
          </cell>
          <cell r="AB627">
            <v>42720</v>
          </cell>
        </row>
        <row r="628">
          <cell r="B628" t="str">
            <v>CTC-BM-18187</v>
          </cell>
          <cell r="C628" t="str">
            <v>Estimados/as
Me dirijo a ustedes esperando saber cual es el monto asignado en la primera subasta primaria de los bonos M_BONOS_180614 y M_BONOS_241205.
Atentamente</v>
          </cell>
          <cell r="D628" t="str">
            <v>Omar BANNA</v>
          </cell>
          <cell r="E628" t="str">
            <v>o.banna@exchange-data.com</v>
          </cell>
          <cell r="F628" t="str">
            <v>Banco de México</v>
          </cell>
          <cell r="O628" t="str">
            <v>Entrega por el Sistema de Solicitudes de Acceso a la Información</v>
          </cell>
          <cell r="P628">
            <v>42720</v>
          </cell>
          <cell r="Q628">
            <v>42748</v>
          </cell>
          <cell r="S628" t="str">
            <v>Información pública</v>
          </cell>
          <cell r="T628" t="str">
            <v>Acceso a la información</v>
          </cell>
          <cell r="V628" t="str">
            <v>Se anexa respuesta a la solicitud CTC-BM-18187</v>
          </cell>
          <cell r="W628">
            <v>50</v>
          </cell>
          <cell r="X628" t="str">
            <v>NO</v>
          </cell>
          <cell r="Y628" t="str">
            <v>Muñoz Nando Rubén</v>
          </cell>
          <cell r="Z628" t="str">
            <v>Concluido</v>
          </cell>
          <cell r="AA628">
            <v>42720</v>
          </cell>
          <cell r="AB628">
            <v>42723</v>
          </cell>
        </row>
        <row r="629">
          <cell r="B629" t="str">
            <v>CTC-BM-18189</v>
          </cell>
          <cell r="C629" t="str">
            <v>Buen día, me gustaría conocer si el banxico tiene facultades de indicar a las entidades financieras cuando es obligatorio señalar CAT en la publicidad de las entidades, o si serán las disposiciones de transparencia de cada sector en donde se indique dicha obligatoriedad, ya que entiendo de acuerdo a la ley de transparencia y ordenamiento de los servicios financieros así como la circular 15/2015 banxico solo tiene facultad para señalar la formula, componentes y metodología para el  calculo. Gracias por su atención y ayuda.</v>
          </cell>
          <cell r="D629" t="str">
            <v>Juan Carlos Barcenas</v>
          </cell>
          <cell r="E629" t="str">
            <v>jbarcenas@apoyoeconomico.com.mx</v>
          </cell>
          <cell r="F629" t="str">
            <v>Banco de México</v>
          </cell>
          <cell r="M629" t="str">
            <v>México</v>
          </cell>
          <cell r="O629" t="str">
            <v>Entrega por el Sistema de Solicitudes de Acceso a la Información</v>
          </cell>
          <cell r="P629">
            <v>42720</v>
          </cell>
          <cell r="Q629">
            <v>42748</v>
          </cell>
          <cell r="S629" t="str">
            <v>Información pública</v>
          </cell>
          <cell r="T629" t="str">
            <v>Control de legalidad</v>
          </cell>
          <cell r="V629" t="str">
            <v>Se anexa respuesta CTC-BM-18189</v>
          </cell>
          <cell r="W629">
            <v>50</v>
          </cell>
          <cell r="X629" t="str">
            <v>NO</v>
          </cell>
          <cell r="Y629" t="str">
            <v>Muñoz Nando Rubén</v>
          </cell>
          <cell r="Z629" t="str">
            <v>Concluido</v>
          </cell>
          <cell r="AA629">
            <v>42720</v>
          </cell>
          <cell r="AB629">
            <v>42727</v>
          </cell>
        </row>
        <row r="630">
          <cell r="B630" t="str">
            <v>CTC-BM-18190</v>
          </cell>
          <cell r="C630" t="str">
            <v>Hello,
My name is Marcelo Sena and I am economist for Mexico here at Itaú Asset Management. We closely monitor the main events in the Mexican economy. We also do rigorous coverage of the Mexican economy, including analytical approaches to tracking and forecasting of the main activities indices and inflation (among others) and scenario modelling.
Given this we would be pleased to contribute with the Central Bank Economist Survey and feel we could provide a reliable source of information, if it were on the interest of Banxico.
Is there the possibility of responding to the survey? If positive, how should we proceed?
Thanks,
Marcelo Jardim Sena.
Itaú Asset Management.</v>
          </cell>
          <cell r="D630" t="str">
            <v>Marcelo Sena</v>
          </cell>
          <cell r="E630" t="str">
            <v>marcelo.jardim-sena@itau-unibanco.com.br</v>
          </cell>
          <cell r="F630" t="str">
            <v>Banco de México</v>
          </cell>
          <cell r="O630" t="str">
            <v>Entrega por el Sistema de Solicitudes de Acceso a la Información</v>
          </cell>
          <cell r="P630">
            <v>42720</v>
          </cell>
          <cell r="Q630">
            <v>42748</v>
          </cell>
          <cell r="S630" t="str">
            <v>Información pública</v>
          </cell>
          <cell r="T630" t="str">
            <v>Encuestas</v>
          </cell>
          <cell r="V630" t="str">
            <v>Please find attached the answer to your enquiry.</v>
          </cell>
          <cell r="W630">
            <v>20</v>
          </cell>
          <cell r="X630" t="str">
            <v>NO</v>
          </cell>
          <cell r="Y630" t="str">
            <v>Ríos Peraza Gladys Adriana</v>
          </cell>
          <cell r="Z630" t="str">
            <v>Concluido</v>
          </cell>
          <cell r="AA630">
            <v>42720</v>
          </cell>
          <cell r="AB630">
            <v>42724</v>
          </cell>
        </row>
        <row r="631">
          <cell r="B631" t="str">
            <v>CTC-BM-18191</v>
          </cell>
          <cell r="C631" t="str">
            <v>me podria ilustrar sobre los cetes y como adquirirlos ya que me interesa ese tipo de inverciones o que otro tipo de inverciones hay</v>
          </cell>
          <cell r="D631" t="str">
            <v>bryan contreras</v>
          </cell>
          <cell r="E631" t="str">
            <v>bryanjcc97@gmail.com</v>
          </cell>
          <cell r="F631" t="str">
            <v>Banco de México</v>
          </cell>
          <cell r="M631" t="str">
            <v>México</v>
          </cell>
          <cell r="O631" t="str">
            <v>Entrega por el Sistema de Solicitudes de Acceso a la Información</v>
          </cell>
          <cell r="P631">
            <v>42720</v>
          </cell>
          <cell r="Q631">
            <v>42748</v>
          </cell>
          <cell r="S631" t="str">
            <v>Información pública</v>
          </cell>
          <cell r="T631" t="str">
            <v>Deuda pública</v>
          </cell>
          <cell r="V631" t="str">
            <v>Se anexa respuesta CTC-BM-18191</v>
          </cell>
          <cell r="W631">
            <v>50</v>
          </cell>
          <cell r="X631" t="str">
            <v>NO</v>
          </cell>
          <cell r="Y631" t="str">
            <v>Muñoz Nando Rubén</v>
          </cell>
          <cell r="Z631" t="str">
            <v>Concluido</v>
          </cell>
          <cell r="AA631">
            <v>42720</v>
          </cell>
          <cell r="AB631">
            <v>42724</v>
          </cell>
        </row>
        <row r="632">
          <cell r="B632" t="str">
            <v>CTC-BM-18194</v>
          </cell>
          <cell r="C632" t="str">
            <v>Hola, 
Espero que vaya bien. Me podrian ayudar por favor con la siguiente cuestion:
Busco el indice MX NPPI (Mexican National Producer Price Index excluding fuels and services), tanto historicos como proyecciones.
Mil gracias de antemano!</v>
          </cell>
          <cell r="D632" t="str">
            <v>Antonio</v>
          </cell>
          <cell r="E632" t="str">
            <v>antonio.lopezheras@gs.com</v>
          </cell>
          <cell r="F632" t="str">
            <v>Banco de México</v>
          </cell>
          <cell r="O632" t="str">
            <v>Entrega por el Sistema de Solicitudes de Acceso a la Información</v>
          </cell>
          <cell r="P632">
            <v>42720</v>
          </cell>
          <cell r="Q632">
            <v>42748</v>
          </cell>
          <cell r="S632" t="str">
            <v>Información pública</v>
          </cell>
          <cell r="T632" t="str">
            <v>Indices de precios</v>
          </cell>
          <cell r="V632" t="str">
            <v>Se anexa respuesta a su solicitud CTC-BM-18194</v>
          </cell>
          <cell r="W632">
            <v>50</v>
          </cell>
          <cell r="X632" t="str">
            <v>NO</v>
          </cell>
          <cell r="Y632" t="str">
            <v>Muñoz Nando Rubén</v>
          </cell>
          <cell r="Z632" t="str">
            <v>Concluido</v>
          </cell>
          <cell r="AA632">
            <v>42720</v>
          </cell>
          <cell r="AB632">
            <v>42724</v>
          </cell>
        </row>
        <row r="633">
          <cell r="B633">
            <v>6110000043716</v>
          </cell>
          <cell r="C633" t="str">
            <v>Solicito se me proporcione la información siguiente:  1. Si el señor Alfredo Sordo Janeiro ha prestado o presta sus servicios en o para Banco de México (en adelante "BANXICO");  2. De ser así, el régimen de contratación o relación jurídica o laboral que se tuvo o tiene con el señor Alfredo Sordo Janeiro, así como los puestos de trabajo que ha tenido o tiene, actividades que ha realizado o realiza, salario, prestaciones ordinarias y extraordinarias percibidas, y demás que se han originado con motivo de la relación mantenida con BANXICO;  3. De igual modo, el periodo y fechas de inicio y término en que el señor Alfredo Sordo Janeiro ha prestado sus servicios para BANXICO.  Asimismo, solicito que la respuesta de información que en su momento me sea entregada, siempre que así sea posible, vaya acompañada de la firma autógrafa del sujeto obligado o, en este caso, de representante legal.</v>
          </cell>
          <cell r="D633" t="str">
            <v>BRENDA MERITT BARRERA CARRANZA</v>
          </cell>
          <cell r="E633" t="str">
            <v>TransparenciaBM@outlook.com</v>
          </cell>
          <cell r="F633" t="str">
            <v>Banco de México</v>
          </cell>
          <cell r="H633" t="str">
            <v>MARIANO ESCOBEDO</v>
          </cell>
          <cell r="I633" t="str">
            <v>Polanco III Sección</v>
          </cell>
          <cell r="J633" t="str">
            <v>MIGUEL HIDALGO</v>
          </cell>
          <cell r="K633" t="str">
            <v>Distrito Federal</v>
          </cell>
          <cell r="L633">
            <v>11540</v>
          </cell>
          <cell r="M633" t="str">
            <v>México</v>
          </cell>
          <cell r="O633" t="str">
            <v>Correo electrónico</v>
          </cell>
          <cell r="P633">
            <v>42720</v>
          </cell>
          <cell r="Q633">
            <v>42748</v>
          </cell>
          <cell r="Y633" t="str">
            <v>Ríos Peraza Gladys Adriana</v>
          </cell>
          <cell r="Z633" t="str">
            <v>En tramite</v>
          </cell>
          <cell r="AA633">
            <v>42720</v>
          </cell>
        </row>
        <row r="634">
          <cell r="B634" t="str">
            <v>CTC-BM-18196</v>
          </cell>
          <cell r="C634" t="str">
            <v>Mi transaccion por spei clave de rastreo 7279MAP1201612110401655685 de la cuenta de origen banorte de fecha 11 diciembre 2016 a la cuenta destino de inbursa aparece como liquidada pero en inbursa no se ve reflejada</v>
          </cell>
          <cell r="D634" t="str">
            <v>JESUS SANCHEZ VALDIVIESO</v>
          </cell>
          <cell r="E634" t="str">
            <v>jesus6134@hotmail.com</v>
          </cell>
          <cell r="F634" t="str">
            <v>Banco de México</v>
          </cell>
          <cell r="O634" t="str">
            <v>Entrega por el Sistema de Solicitudes de Acceso a la Información</v>
          </cell>
          <cell r="P634">
            <v>42720</v>
          </cell>
          <cell r="Q634">
            <v>42751</v>
          </cell>
          <cell r="S634" t="str">
            <v>Información pública</v>
          </cell>
          <cell r="T634" t="str">
            <v>SPEI</v>
          </cell>
          <cell r="V634" t="str">
            <v>Se anexa respuesta CTC-BM-18196</v>
          </cell>
          <cell r="W634">
            <v>50</v>
          </cell>
          <cell r="X634" t="str">
            <v>NO</v>
          </cell>
          <cell r="Y634" t="str">
            <v>Muñoz Nando Rubén</v>
          </cell>
          <cell r="Z634" t="str">
            <v>Concluido</v>
          </cell>
          <cell r="AA634">
            <v>42720</v>
          </cell>
          <cell r="AB634">
            <v>42725</v>
          </cell>
        </row>
        <row r="635">
          <cell r="B635" t="str">
            <v>CTC-BM-18197</v>
          </cell>
          <cell r="C635" t="str">
            <v>Saludos. Cuanto se tarda BANXICO en validar y procesar una transferencia SPEI. GRACIAS</v>
          </cell>
          <cell r="D635" t="str">
            <v>RAMIRO CANO MORENO</v>
          </cell>
          <cell r="E635" t="str">
            <v>ramcan_5@prodigy.net.mx</v>
          </cell>
          <cell r="F635" t="str">
            <v>Banco de México</v>
          </cell>
          <cell r="O635" t="str">
            <v>Entrega por el Sistema de Solicitudes de Acceso a la Información</v>
          </cell>
          <cell r="P635">
            <v>42721</v>
          </cell>
          <cell r="Q635">
            <v>42751</v>
          </cell>
          <cell r="S635" t="str">
            <v>Información pública</v>
          </cell>
          <cell r="T635" t="str">
            <v>SPEI</v>
          </cell>
          <cell r="V635" t="str">
            <v>Se anexa respuesta a su solicitud CTC-BM-18197</v>
          </cell>
          <cell r="W635">
            <v>60</v>
          </cell>
          <cell r="X635" t="str">
            <v>NO</v>
          </cell>
          <cell r="Y635" t="str">
            <v>Muñoz Nando Rubén</v>
          </cell>
          <cell r="Z635" t="str">
            <v>Concluido</v>
          </cell>
          <cell r="AA635">
            <v>42721</v>
          </cell>
          <cell r="AB635">
            <v>42724</v>
          </cell>
        </row>
        <row r="636">
          <cell r="B636" t="str">
            <v>CTC-BM-18198</v>
          </cell>
          <cell r="C636" t="str">
            <v>Dr. Octavio Montes de Oca Ruíz.</v>
          </cell>
          <cell r="D636" t="str">
            <v>Octavio Montes de Oca Ruíz</v>
          </cell>
          <cell r="E636" t="str">
            <v>moro3712@hotmail.com</v>
          </cell>
          <cell r="F636" t="str">
            <v>Banco de México</v>
          </cell>
          <cell r="O636" t="str">
            <v>Entrega por el Sistema de Solicitudes de Acceso a la Información</v>
          </cell>
          <cell r="P636">
            <v>42722</v>
          </cell>
          <cell r="Q636">
            <v>42751</v>
          </cell>
          <cell r="S636" t="str">
            <v>Información pública</v>
          </cell>
          <cell r="T636" t="str">
            <v>Acceso a la información</v>
          </cell>
          <cell r="V636" t="str">
            <v>La respuesta a su solicitud se encuentra en el archivo adjunto.</v>
          </cell>
          <cell r="W636">
            <v>50</v>
          </cell>
          <cell r="X636" t="str">
            <v>NO</v>
          </cell>
          <cell r="Y636" t="str">
            <v>Ríos Peraza Gladys Adriana</v>
          </cell>
          <cell r="Z636" t="str">
            <v>Concluido</v>
          </cell>
          <cell r="AA636">
            <v>42722</v>
          </cell>
          <cell r="AB636">
            <v>42731</v>
          </cell>
        </row>
        <row r="637">
          <cell r="B637" t="str">
            <v>CTC-BM-18199</v>
          </cell>
          <cell r="C637" t="str">
            <v>me interesa adquirir algunos billetes de los que ya no circulan, ustedes me los podrán proporcionar?</v>
          </cell>
          <cell r="D637" t="str">
            <v>francisco antonio dominguez</v>
          </cell>
          <cell r="E637" t="str">
            <v>fran7719@hotmail.com</v>
          </cell>
          <cell r="F637" t="str">
            <v>Banco de México</v>
          </cell>
          <cell r="O637" t="str">
            <v>Entrega por el Sistema de Solicitudes de Acceso a la Información</v>
          </cell>
          <cell r="P637">
            <v>42722</v>
          </cell>
          <cell r="Q637">
            <v>42751</v>
          </cell>
          <cell r="S637" t="str">
            <v>Información pública</v>
          </cell>
          <cell r="T637" t="str">
            <v>Numismática</v>
          </cell>
          <cell r="V637" t="str">
            <v>Se anexa respuesta CTC-BM-18199</v>
          </cell>
          <cell r="W637">
            <v>50</v>
          </cell>
          <cell r="X637" t="str">
            <v>NO</v>
          </cell>
          <cell r="Y637" t="str">
            <v>Muñoz Nando Rubén</v>
          </cell>
          <cell r="Z637" t="str">
            <v>Concluido</v>
          </cell>
          <cell r="AA637">
            <v>42722</v>
          </cell>
          <cell r="AB637">
            <v>42725</v>
          </cell>
        </row>
        <row r="638">
          <cell r="B638" t="str">
            <v>CTC-BM-18200</v>
          </cell>
          <cell r="C638" t="str">
            <v>Tengo una duda, me van a obsequiar una tarjeta de regalo con 500 dolares, esa tarjeta la puedo usar en cualquier terminal bancaria dentro del pais? la tarjeta de regalo es visa o master card. si la aceptan el pago en cualquier terminal bancaria o se tiene que hacer un cambio de divisas a pesos?</v>
          </cell>
          <cell r="D638" t="str">
            <v>Walter Adrian Diaz Cañas</v>
          </cell>
          <cell r="E638" t="str">
            <v>wal_dc@hotmail.com</v>
          </cell>
          <cell r="F638" t="str">
            <v>Banco de México</v>
          </cell>
          <cell r="M638" t="str">
            <v>México</v>
          </cell>
          <cell r="O638" t="str">
            <v>Entrega por el Sistema de Solicitudes de Acceso a la Información</v>
          </cell>
          <cell r="P638">
            <v>42723</v>
          </cell>
          <cell r="Q638">
            <v>42751</v>
          </cell>
          <cell r="S638" t="str">
            <v>Información pública</v>
          </cell>
          <cell r="T638" t="str">
            <v>Cajeros, tarjetas y operaciones relativas</v>
          </cell>
          <cell r="V638" t="str">
            <v>La respuesta a su consulta CTC-BM-18200 la encontrará en el archivo adjunto.</v>
          </cell>
          <cell r="W638">
            <v>25</v>
          </cell>
          <cell r="X638" t="str">
            <v>NO</v>
          </cell>
          <cell r="Y638" t="str">
            <v>Casillas Trejo Elizabeth</v>
          </cell>
          <cell r="Z638" t="str">
            <v>Concluido</v>
          </cell>
          <cell r="AA638">
            <v>42723</v>
          </cell>
          <cell r="AB638">
            <v>42724</v>
          </cell>
        </row>
        <row r="639">
          <cell r="B639" t="str">
            <v>CTC-BM-18201</v>
          </cell>
          <cell r="C639" t="str">
            <v>El día 10 de diciembre 2016 realicé una transferencia internacional desde mi cuenta en España a mi cuenta en México de BBVA Bancomer, con fecha valor 14 diciembre 2016 (fecha que obtuve de los datos del banco emisor). El importe es 10,460.35 pesos mexicanos. La referencia de la operación, de mi banco emisor es A3519TI329766346. La transferencia aún no ha llegado pero el banco emisor dice que fue emitida correctamente. Podrían investigar, por favor? Muchas gracias.</v>
          </cell>
          <cell r="D639" t="str">
            <v>Sonia Teruel Avecilla</v>
          </cell>
          <cell r="E639" t="str">
            <v>teruel.sonia@gmail.com</v>
          </cell>
          <cell r="F639" t="str">
            <v>Banco de México</v>
          </cell>
          <cell r="M639" t="str">
            <v>México</v>
          </cell>
          <cell r="O639" t="str">
            <v>Entrega por el Sistema de Solicitudes de Acceso a la Información</v>
          </cell>
          <cell r="P639">
            <v>42723</v>
          </cell>
          <cell r="Q639">
            <v>42751</v>
          </cell>
          <cell r="S639" t="str">
            <v>Información pública</v>
          </cell>
          <cell r="T639" t="str">
            <v>Sistemas electrónicos de pago</v>
          </cell>
          <cell r="V639" t="str">
            <v>Se anexa respuesta CTC-BM-18201</v>
          </cell>
          <cell r="W639">
            <v>50</v>
          </cell>
          <cell r="X639" t="str">
            <v>NO</v>
          </cell>
          <cell r="Y639" t="str">
            <v>Muñoz Nando Rubén</v>
          </cell>
          <cell r="Z639" t="str">
            <v>Concluido</v>
          </cell>
          <cell r="AA639">
            <v>42723</v>
          </cell>
          <cell r="AB639">
            <v>42724</v>
          </cell>
        </row>
        <row r="640">
          <cell r="B640" t="str">
            <v>CTC-BM-18202</v>
          </cell>
          <cell r="C640" t="str">
            <v>Cual es la normatividad aplicable sobre el envío de información a Banco de México sobre el INFIMP y SISPAGOS, que se refiere a Medios de Pago al menudeo de cuentas de nivel 1, 2, 3 y 4.
En dónde se encuentra documentado ???.....</v>
          </cell>
          <cell r="D640" t="str">
            <v>victor castillo</v>
          </cell>
          <cell r="E640" t="str">
            <v>vhcn2@hotmail.com</v>
          </cell>
          <cell r="F640" t="str">
            <v>Banco de México</v>
          </cell>
          <cell r="O640" t="str">
            <v>Entrega por el Sistema de Solicitudes de Acceso a la Información</v>
          </cell>
          <cell r="P640">
            <v>42723</v>
          </cell>
          <cell r="Q640">
            <v>42751</v>
          </cell>
          <cell r="S640" t="str">
            <v>Información pública</v>
          </cell>
          <cell r="T640" t="str">
            <v>Control de legalidad</v>
          </cell>
          <cell r="V640" t="str">
            <v>La respuesta a su consulta CTC-BM-18202 la encontrará en el archivo adjunto</v>
          </cell>
          <cell r="W640">
            <v>25</v>
          </cell>
          <cell r="X640" t="str">
            <v>NO</v>
          </cell>
          <cell r="Y640" t="str">
            <v>Casillas Trejo Elizabeth</v>
          </cell>
          <cell r="Z640" t="str">
            <v>Concluido</v>
          </cell>
          <cell r="AA640">
            <v>42723</v>
          </cell>
          <cell r="AB640">
            <v>42726</v>
          </cell>
        </row>
        <row r="641">
          <cell r="B641">
            <v>6110000043816</v>
          </cell>
          <cell r="C641" t="str">
            <v>Solicito se me proporcione el CONTRATO DE FIDEICOMISO IRREVOCABLE NO. F/1491 celebrado entre CORPORATIVO GBM, S.A.B. DE C.V., como Fideicomitente y Fideicomisario en Segundo Lugar, GBM INFRAESTRUCTURA, S.A. DE C.V., como Administrador, DEUTSCHE BANK MÉXICO, S.A., INSTITUCIÓN DE BANCA MÚLTIPLE, DIVISIÓN FIDUCIARIA, como Fiduciario, y HSBC MÉXICO, S.A., INSTITUCIÓN DE BANCA MÚLTIPLE, GRUPO FINANCIERO HSBC, DIVISIÓN FIDUCIARIA,  como Representante Común</v>
          </cell>
          <cell r="D641" t="str">
            <v>ENRIQUE ERNESTO AGUILAR DUBOSE</v>
          </cell>
          <cell r="E641" t="str">
            <v>TransparenciaBM@outlook.com</v>
          </cell>
          <cell r="F641" t="str">
            <v>Banco de México</v>
          </cell>
          <cell r="H641" t="str">
            <v>RIO PO</v>
          </cell>
          <cell r="I641" t="str">
            <v>Cuauhtémoc</v>
          </cell>
          <cell r="J641" t="str">
            <v>CUAUHTEMOC</v>
          </cell>
          <cell r="K641" t="str">
            <v>Distrito Federal</v>
          </cell>
          <cell r="L641">
            <v>6500</v>
          </cell>
          <cell r="M641" t="str">
            <v>México</v>
          </cell>
          <cell r="N641" t="str">
            <v>Correo electrónico: viridiana.laguna@maillard.com.mx</v>
          </cell>
          <cell r="O641" t="str">
            <v>Correo electrónico</v>
          </cell>
          <cell r="P641">
            <v>42723</v>
          </cell>
          <cell r="Q641">
            <v>42751</v>
          </cell>
          <cell r="S641" t="str">
            <v>Información no competencia del BM</v>
          </cell>
          <cell r="T641" t="str">
            <v>Acceso a la información</v>
          </cell>
          <cell r="V641" t="str">
            <v>La respuesta a su solicitud se encuentra en el archivo adjunto.</v>
          </cell>
          <cell r="W641">
            <v>25</v>
          </cell>
          <cell r="X641" t="str">
            <v>NO</v>
          </cell>
          <cell r="Y641" t="str">
            <v>Ríos Peraza Gladys Adriana</v>
          </cell>
          <cell r="Z641" t="str">
            <v>Concluido</v>
          </cell>
          <cell r="AA641">
            <v>42723</v>
          </cell>
          <cell r="AB641">
            <v>42725</v>
          </cell>
        </row>
        <row r="642">
          <cell r="B642" t="str">
            <v>CTC-BM-18203</v>
          </cell>
          <cell r="C642" t="str">
            <v>necesito saber sobre un spei que relize y no lo abonaron a mi cuenta</v>
          </cell>
          <cell r="D642" t="str">
            <v>maria de la luz fonseca vazquez</v>
          </cell>
          <cell r="E642" t="str">
            <v>flucy0303@gmail.com</v>
          </cell>
          <cell r="F642" t="str">
            <v>Banco de México</v>
          </cell>
          <cell r="M642" t="str">
            <v>México</v>
          </cell>
          <cell r="O642" t="str">
            <v>Entrega por el Sistema de Solicitudes de Acceso a la Información</v>
          </cell>
          <cell r="P642">
            <v>42723</v>
          </cell>
          <cell r="Q642">
            <v>42751</v>
          </cell>
          <cell r="S642" t="str">
            <v>Información pública</v>
          </cell>
          <cell r="T642" t="str">
            <v>SPEI</v>
          </cell>
          <cell r="V642" t="str">
            <v>La respuesta a su solicitud se encuentra en el archivo adjunto.</v>
          </cell>
          <cell r="W642">
            <v>40</v>
          </cell>
          <cell r="X642" t="str">
            <v>NO</v>
          </cell>
          <cell r="Y642" t="str">
            <v>Ríos Peraza Gladys Adriana</v>
          </cell>
          <cell r="Z642" t="str">
            <v>Concluido</v>
          </cell>
          <cell r="AA642">
            <v>42723</v>
          </cell>
          <cell r="AB642">
            <v>42724</v>
          </cell>
        </row>
        <row r="643">
          <cell r="B643">
            <v>6110000043916</v>
          </cell>
          <cell r="C643" t="str">
            <v>Solicito los datos de los servicios medico recibidos desde 01/01/2013 a la fecha de Javier Jimenez Pacheco, María Eugenia Silva Martínez (mi esposa) y de Guillermo Javier Jimenez silva (mi hijo):
nombre del paciente
fecha del servicio médico recibido
nombre del medico
costo de la consulta y de medicamentos</v>
          </cell>
          <cell r="D643" t="str">
            <v>DEHE DEHE</v>
          </cell>
          <cell r="E643" t="str">
            <v>TransparenciaBM@Outlook.com</v>
          </cell>
          <cell r="F643" t="str">
            <v>Banco de México</v>
          </cell>
          <cell r="H643" t="str">
            <v>-</v>
          </cell>
          <cell r="I643" t="str">
            <v>-</v>
          </cell>
          <cell r="J643" t="str">
            <v>-</v>
          </cell>
          <cell r="K643" t="str">
            <v>-</v>
          </cell>
          <cell r="L643" t="str">
            <v>null</v>
          </cell>
          <cell r="M643" t="str">
            <v>México</v>
          </cell>
          <cell r="N643" t="str">
            <v xml:space="preserve">Correo electrónico: a1616083925361065@usta1616083925361065.com --------------- Mi clave de referencia con el Banco de México es E07516
</v>
          </cell>
          <cell r="O643" t="str">
            <v>Correo electrónico</v>
          </cell>
          <cell r="P643">
            <v>42723</v>
          </cell>
          <cell r="Q643">
            <v>42752</v>
          </cell>
          <cell r="S643" t="str">
            <v>Información pública</v>
          </cell>
          <cell r="T643" t="str">
            <v>Servicio médico</v>
          </cell>
          <cell r="V643" t="str">
            <v>La respuesta a su solicitud se encuentra en el archivo adjunto.</v>
          </cell>
          <cell r="W643">
            <v>60</v>
          </cell>
          <cell r="X643" t="str">
            <v>NO</v>
          </cell>
          <cell r="Y643" t="str">
            <v>Ríos Peraza Gladys Adriana</v>
          </cell>
          <cell r="Z643" t="str">
            <v>Concluido</v>
          </cell>
          <cell r="AA643">
            <v>42723</v>
          </cell>
          <cell r="AB643">
            <v>42731</v>
          </cell>
        </row>
        <row r="644">
          <cell r="B644" t="str">
            <v>CTC-BM-18205</v>
          </cell>
          <cell r="C644" t="str">
            <v>BUENAS TARDES. DE DIRIJO A USTEDES PARA QUE ME SEA POSIBLE AYUDAR A RASTREAR UNA TRANSFERENCIA QUE REALICÉ HOY DESDE MI CUENTA BANCARIA A OTRA, QUIERO SABER SI ME PUEDEN APOYAR A CONOCER EL FOLIO O NUMERO DE TRANSFERENCIA, POR FAVOR, YA QUE FUI VICTIMA DE FRAUDE</v>
          </cell>
          <cell r="D644" t="str">
            <v>alejandro de jesus castillo ruiz esparza</v>
          </cell>
          <cell r="E644" t="str">
            <v>aleocast@hotmail.com</v>
          </cell>
          <cell r="F644" t="str">
            <v>Banco de México</v>
          </cell>
          <cell r="M644" t="str">
            <v>México</v>
          </cell>
          <cell r="O644" t="str">
            <v>Entrega por el Sistema de Solicitudes de Acceso a la Información</v>
          </cell>
          <cell r="P644">
            <v>42723</v>
          </cell>
          <cell r="Q644">
            <v>42752</v>
          </cell>
          <cell r="S644" t="str">
            <v>Información pública</v>
          </cell>
          <cell r="T644" t="str">
            <v>SPEI</v>
          </cell>
          <cell r="V644" t="str">
            <v>La respuesta a su solicitud se encuentra en el archivo adjunto.</v>
          </cell>
          <cell r="W644">
            <v>25</v>
          </cell>
          <cell r="X644" t="str">
            <v>NO</v>
          </cell>
          <cell r="Y644" t="str">
            <v>Ríos Peraza Gladys Adriana</v>
          </cell>
          <cell r="Z644" t="str">
            <v>Concluido</v>
          </cell>
          <cell r="AA644">
            <v>42723</v>
          </cell>
          <cell r="AB644">
            <v>42724</v>
          </cell>
        </row>
        <row r="645">
          <cell r="B645">
            <v>6110000044016</v>
          </cell>
          <cell r="C645" t="str">
            <v>Requiero una lista de todas las personas politicamente expuestas en el pais</v>
          </cell>
          <cell r="D645" t="str">
            <v>SOLUCIONES UVICATE S.A. DE C.V.</v>
          </cell>
          <cell r="E645" t="str">
            <v>TransparenciaBM@outlook.com</v>
          </cell>
          <cell r="F645" t="str">
            <v>Banco de México</v>
          </cell>
          <cell r="H645" t="str">
            <v>BOSQUE DE YURIRIA</v>
          </cell>
          <cell r="I645" t="str">
            <v>Los Sicomoros</v>
          </cell>
          <cell r="J645" t="str">
            <v>CHIHUAHUA</v>
          </cell>
          <cell r="K645" t="str">
            <v>Chihuahua</v>
          </cell>
          <cell r="L645">
            <v>31205</v>
          </cell>
          <cell r="M645" t="str">
            <v>México</v>
          </cell>
          <cell r="N645" t="str">
            <v xml:space="preserve">Representante: CARLOS EUGENIO VILLALPANDO SANCHEZ
Correo electrónico: contacto@uvicate.com 
</v>
          </cell>
          <cell r="O645" t="str">
            <v>Correo electrónico</v>
          </cell>
          <cell r="P645">
            <v>42724</v>
          </cell>
          <cell r="Q645">
            <v>42752</v>
          </cell>
          <cell r="S645" t="str">
            <v>Información no competencia del BM</v>
          </cell>
          <cell r="T645" t="str">
            <v>Acceso a la información</v>
          </cell>
          <cell r="V645" t="str">
            <v>Se anexa respuesta a la solicitud 6110000044016</v>
          </cell>
          <cell r="W645">
            <v>60</v>
          </cell>
          <cell r="X645" t="str">
            <v>NO</v>
          </cell>
          <cell r="Y645" t="str">
            <v>Muñoz Nando Rubén</v>
          </cell>
          <cell r="Z645" t="str">
            <v>Concluido</v>
          </cell>
          <cell r="AA645">
            <v>42724</v>
          </cell>
          <cell r="AB645">
            <v>42725</v>
          </cell>
        </row>
        <row r="646">
          <cell r="B646" t="str">
            <v>LT-BM-18206</v>
          </cell>
          <cell r="C646" t="str">
            <v>hace un par de meses robaron mi coche y en el habia unos cheques el cual despues de un tiempo tomaron la desicion de cobrarlos, pero ya se habia hecho la denuncia entre el banco y la dependencia correspondiente la cual al yo solicitar se sugiera la investigacion me solicitan la carta de la camara de compensacion, a mi ignorancia no se a q se refiere, solo quiero llegar hasta el responsable de tal hecho. gracias</v>
          </cell>
          <cell r="D646" t="str">
            <v>VANESSA ZAPIEN</v>
          </cell>
          <cell r="E646" t="str">
            <v>vane-sapien@hotmail.com</v>
          </cell>
          <cell r="F646" t="str">
            <v>Banco de México</v>
          </cell>
          <cell r="M646" t="str">
            <v>México</v>
          </cell>
          <cell r="N646" t="str">
            <v>camara de compensación</v>
          </cell>
          <cell r="O646" t="str">
            <v>Correo electrónico</v>
          </cell>
          <cell r="P646">
            <v>42724</v>
          </cell>
          <cell r="Q646">
            <v>42752</v>
          </cell>
          <cell r="S646" t="str">
            <v>Información pública</v>
          </cell>
          <cell r="T646" t="str">
            <v>Cajeros, tarjetas y operaciones relativas</v>
          </cell>
          <cell r="V646" t="str">
            <v>La respuesta a su solicitud LT-BM-18206 la encontrará en el archivo adjunto.</v>
          </cell>
          <cell r="W646">
            <v>35</v>
          </cell>
          <cell r="X646" t="str">
            <v>NO</v>
          </cell>
          <cell r="Y646" t="str">
            <v>Casillas Trejo Elizabeth</v>
          </cell>
          <cell r="Z646" t="str">
            <v>Concluido</v>
          </cell>
          <cell r="AA646">
            <v>42724</v>
          </cell>
          <cell r="AB646">
            <v>42727</v>
          </cell>
        </row>
        <row r="647">
          <cell r="B647" t="str">
            <v>CTC-BM-18209</v>
          </cell>
          <cell r="C647" t="str">
            <v>solicito la consulta e impresión de CEP de un pago del 28-sep-2016 rastreo HSBC006338 BANCO EMISOR: HSBC, BENEFICIARIO BANORTE-IXE CLABE 00072650008594358046 MONTO 28,866 Hora 09:30:05</v>
          </cell>
          <cell r="D647" t="str">
            <v>Jazmín Zubillaga Jiménez</v>
          </cell>
          <cell r="E647" t="str">
            <v>zubillaga6@hotmail.com</v>
          </cell>
          <cell r="F647" t="str">
            <v>Banco de México</v>
          </cell>
          <cell r="M647" t="str">
            <v>México</v>
          </cell>
          <cell r="O647" t="str">
            <v>Entrega por el Sistema de Solicitudes de Acceso a la Información</v>
          </cell>
          <cell r="P647">
            <v>42724</v>
          </cell>
          <cell r="Q647">
            <v>42752</v>
          </cell>
          <cell r="S647" t="str">
            <v>Información pública</v>
          </cell>
          <cell r="T647" t="str">
            <v>SPEI</v>
          </cell>
          <cell r="V647" t="str">
            <v>La respuesta a su solicitud se encuentra en el archivo adjunto.</v>
          </cell>
          <cell r="W647">
            <v>40</v>
          </cell>
          <cell r="X647" t="str">
            <v>NO</v>
          </cell>
          <cell r="Y647" t="str">
            <v>Ríos Peraza Gladys Adriana</v>
          </cell>
          <cell r="Z647" t="str">
            <v>Concluido</v>
          </cell>
          <cell r="AA647">
            <v>42724</v>
          </cell>
          <cell r="AB647">
            <v>42732</v>
          </cell>
        </row>
        <row r="648">
          <cell r="B648" t="str">
            <v>CTC-BM-18210</v>
          </cell>
          <cell r="C648" t="str">
            <v>Solicito de la manera más atenta,  impresión de CEP de un pago del 29-jul-2016 rastreo HSBC033743 BANCO EMISOR: HSBC, BENEFICIARIO BANORTE-IXE CLABE 00072650008594358046 MONTO 28,866 Hora 11:21:33 , debido a que ya transcurrieron los 45 días hábiles para poder realizarlo en su portal. Gracias</v>
          </cell>
          <cell r="D648" t="str">
            <v>Jazmín Zubillaga Jiménez</v>
          </cell>
          <cell r="E648" t="str">
            <v>zubillaga6@hotmail.com</v>
          </cell>
          <cell r="F648" t="str">
            <v>Banco de México</v>
          </cell>
          <cell r="M648" t="str">
            <v>México</v>
          </cell>
          <cell r="O648" t="str">
            <v>Entrega por el Sistema de Solicitudes de Acceso a la Información</v>
          </cell>
          <cell r="P648">
            <v>42724</v>
          </cell>
          <cell r="Q648">
            <v>42752</v>
          </cell>
          <cell r="S648" t="str">
            <v>Información pública</v>
          </cell>
          <cell r="T648" t="str">
            <v>SPEI</v>
          </cell>
          <cell r="V648" t="str">
            <v>La respuesta a su solicitud se encuentra en el archivo adjunto.</v>
          </cell>
          <cell r="W648">
            <v>40</v>
          </cell>
          <cell r="X648" t="str">
            <v>NO</v>
          </cell>
          <cell r="Y648" t="str">
            <v>Ríos Peraza Gladys Adriana</v>
          </cell>
          <cell r="Z648" t="str">
            <v>Concluido</v>
          </cell>
          <cell r="AA648">
            <v>42724</v>
          </cell>
          <cell r="AB648">
            <v>42732</v>
          </cell>
        </row>
        <row r="649">
          <cell r="B649" t="str">
            <v>CTC-BM-18211</v>
          </cell>
          <cell r="C649" t="str">
            <v>Solicito de la manera más atenta,la impresión de CEP de un pago del 25-ago-2016 rastreo HSBC004765 BANCO EMISOR: HSBC, BENEFICIARIO BANORTE-IXE CLABE 00072650008594358046 MONTO 28,866 Hora 08:40:05</v>
          </cell>
          <cell r="D649" t="str">
            <v>Jazmín Zubillaga Jiménez</v>
          </cell>
          <cell r="E649" t="str">
            <v>zubillaga6@hotmail.com</v>
          </cell>
          <cell r="F649" t="str">
            <v>Banco de México</v>
          </cell>
          <cell r="M649" t="str">
            <v>México</v>
          </cell>
          <cell r="O649" t="str">
            <v>Entrega por el Sistema de Solicitudes de Acceso a la Información</v>
          </cell>
          <cell r="P649">
            <v>42724</v>
          </cell>
          <cell r="Q649">
            <v>42752</v>
          </cell>
          <cell r="S649" t="str">
            <v>Información pública</v>
          </cell>
          <cell r="T649" t="str">
            <v>SPEI</v>
          </cell>
          <cell r="V649" t="str">
            <v>La respuesta a su solicitud se encuentra en el archivo adjunto.</v>
          </cell>
          <cell r="W649">
            <v>40</v>
          </cell>
          <cell r="X649" t="str">
            <v>NO</v>
          </cell>
          <cell r="Y649" t="str">
            <v>Ríos Peraza Gladys Adriana</v>
          </cell>
          <cell r="Z649" t="str">
            <v>Concluido</v>
          </cell>
          <cell r="AA649">
            <v>42724</v>
          </cell>
          <cell r="AB649">
            <v>42732</v>
          </cell>
        </row>
        <row r="650">
          <cell r="B650" t="str">
            <v>CTC-BM-18212</v>
          </cell>
          <cell r="C650" t="str">
            <v>buenas tardes quisiera que me apoyaran por favor sobre el status de uns transferencia la cual la cuenta destino es del banco santander y la cuenta origen es banco azteca realizada el dia 20 de diciembre a las 15:56, por una cantidad de $2250 pesos la cual la cuenta destino no ha recibido,  el numero de referencia arrojado por la cuenta origen es 009414137, clave de rastreo 2016122040014BMOV0020494141370.
espero me puedan apoyar. gracias</v>
          </cell>
          <cell r="D650" t="str">
            <v>victor morales frutis</v>
          </cell>
          <cell r="E650" t="str">
            <v>vicmorfru83@gmail.com</v>
          </cell>
          <cell r="F650" t="str">
            <v>Banco de México</v>
          </cell>
          <cell r="M650" t="str">
            <v>México</v>
          </cell>
          <cell r="O650" t="str">
            <v>Entrega por el Sistema de Solicitudes de Acceso a la Información</v>
          </cell>
          <cell r="P650">
            <v>42724</v>
          </cell>
          <cell r="Q650">
            <v>42752</v>
          </cell>
          <cell r="S650" t="str">
            <v>Información pública</v>
          </cell>
          <cell r="T650" t="str">
            <v>SPEI</v>
          </cell>
          <cell r="V650" t="str">
            <v>Se envía respuesta CTC-BM-18212</v>
          </cell>
          <cell r="W650">
            <v>50</v>
          </cell>
          <cell r="X650" t="str">
            <v>NO</v>
          </cell>
          <cell r="Y650" t="str">
            <v>Muñoz Nando Rubén</v>
          </cell>
          <cell r="Z650" t="str">
            <v>Concluido</v>
          </cell>
          <cell r="AA650">
            <v>42724</v>
          </cell>
          <cell r="AB650">
            <v>42725</v>
          </cell>
        </row>
        <row r="651">
          <cell r="B651" t="str">
            <v>CTC-BM-18213</v>
          </cell>
          <cell r="C651" t="str">
            <v>buenas tardes quisiera que me apoyaran por favor sobre el status de una transferencia SPEI la cual la cuenta origen es del banco santander y la cuenta destino es banco azteca realizada el dia 20 de diciembre a las 15:56, por una cantidad de $2250 pesos la cual la cuenta destino no ha recibido, el numero de referencia arrojado por la cuenta origen es 009414137, clave de rastreo 2016122040014BMOV0020494141370.</v>
          </cell>
          <cell r="D651" t="str">
            <v>victor morales frutis</v>
          </cell>
          <cell r="E651" t="str">
            <v>vicmorfru83@gmail.com</v>
          </cell>
          <cell r="F651" t="str">
            <v>Banco de México</v>
          </cell>
          <cell r="M651" t="str">
            <v>México</v>
          </cell>
          <cell r="O651" t="str">
            <v>Entrega por el Sistema de Solicitudes de Acceso a la Información</v>
          </cell>
          <cell r="P651">
            <v>42724</v>
          </cell>
          <cell r="Q651">
            <v>42752</v>
          </cell>
          <cell r="S651" t="str">
            <v>Información pública</v>
          </cell>
          <cell r="T651" t="str">
            <v>SPEI</v>
          </cell>
          <cell r="V651" t="str">
            <v>Se anexa respuesta CTC-BM-18213</v>
          </cell>
          <cell r="W651">
            <v>50</v>
          </cell>
          <cell r="X651" t="str">
            <v>NO</v>
          </cell>
          <cell r="Y651" t="str">
            <v>Muñoz Nando Rubén</v>
          </cell>
          <cell r="Z651" t="str">
            <v>Concluido</v>
          </cell>
          <cell r="AA651">
            <v>42724</v>
          </cell>
          <cell r="AB651">
            <v>42725</v>
          </cell>
        </row>
        <row r="652">
          <cell r="B652" t="str">
            <v>CTC-BM-18217</v>
          </cell>
          <cell r="C652" t="str">
            <v>I am sorry but I can not read or speak Spanish. I withdrew money today from one of your atms in Playa Del Carmen near the marina terminal. I was charged $20 fee for money conversion. My money was already in US dollars and did not need to be converted. I would like the $20 refunded into my account.</v>
          </cell>
          <cell r="D652" t="str">
            <v>Clayton Pursche</v>
          </cell>
          <cell r="E652" t="str">
            <v>gotmullet_128@hotmail.com</v>
          </cell>
          <cell r="F652" t="str">
            <v>Banco de México</v>
          </cell>
          <cell r="O652" t="str">
            <v>Entrega por el Sistema de Solicitudes de Acceso a la Información</v>
          </cell>
          <cell r="P652">
            <v>42724</v>
          </cell>
          <cell r="Q652">
            <v>42753</v>
          </cell>
          <cell r="S652" t="str">
            <v>Información pública</v>
          </cell>
          <cell r="T652" t="str">
            <v>Billetes</v>
          </cell>
          <cell r="V652" t="str">
            <v>Please find attached the answer to your enquiry CTC-BM-18217.</v>
          </cell>
          <cell r="W652">
            <v>20</v>
          </cell>
          <cell r="X652" t="str">
            <v>NO</v>
          </cell>
          <cell r="Y652" t="str">
            <v>Ríos Peraza Gladys Adriana</v>
          </cell>
          <cell r="Z652" t="str">
            <v>Concluido</v>
          </cell>
          <cell r="AA652">
            <v>42724</v>
          </cell>
          <cell r="AB652">
            <v>42726</v>
          </cell>
        </row>
        <row r="653">
          <cell r="B653" t="str">
            <v>LT-BM-18220</v>
          </cell>
          <cell r="C653" t="str">
            <v>Quisiera saber desde que fecha el Banco de Mexico cuenta con un buzón de ética, cuantas denuncias ha recibido desde su creación, el estado en que se encuentran estas denuncias y cuales de ellos han incurrido en procedimientos Administrativos Instaurados y Sanciones. Asimismo quiero conocer cual es el procedimiento general que se sigue para las denuncias de ética o corrupcion.</v>
          </cell>
          <cell r="D653" t="str">
            <v>Juan Hardy</v>
          </cell>
          <cell r="E653" t="str">
            <v>Juan.Hardy01@gmail.com</v>
          </cell>
          <cell r="F653" t="str">
            <v>Banco de México</v>
          </cell>
          <cell r="M653" t="str">
            <v>México</v>
          </cell>
          <cell r="O653" t="str">
            <v>Correo electrónico</v>
          </cell>
          <cell r="P653">
            <v>42724</v>
          </cell>
          <cell r="Q653">
            <v>42753</v>
          </cell>
          <cell r="Y653" t="str">
            <v>Casillas Trejo Elizabeth</v>
          </cell>
          <cell r="Z653" t="str">
            <v>En tramite</v>
          </cell>
          <cell r="AA653">
            <v>42724</v>
          </cell>
        </row>
        <row r="654">
          <cell r="B654" t="str">
            <v>CTC-BM-18221</v>
          </cell>
          <cell r="C654" t="str">
            <v>Hello -
This is Lucy Plint from Sky News in the UK. I am writing regarding the WEF in Davos in January.
Would Governor Carstens be available for interview with us?
We would like to do a pre-recorded TV interview with our Economics Editor, Ed Conway.
Please do let me know if this could work.
Best Wishes,
Lucy Plint</v>
          </cell>
          <cell r="D654" t="str">
            <v>Lucy Plint</v>
          </cell>
          <cell r="E654" t="str">
            <v>lucy.plint@sky.uk</v>
          </cell>
          <cell r="F654" t="str">
            <v>Banco de México</v>
          </cell>
          <cell r="O654" t="str">
            <v>Entrega por el Sistema de Solicitudes de Acceso a la Información</v>
          </cell>
          <cell r="P654">
            <v>42725</v>
          </cell>
          <cell r="Q654">
            <v>42753</v>
          </cell>
          <cell r="S654" t="str">
            <v>Información pública</v>
          </cell>
          <cell r="T654" t="str">
            <v>Acceso a la información</v>
          </cell>
          <cell r="V654" t="str">
            <v>Please find attached the answer to your enquiry.</v>
          </cell>
          <cell r="W654">
            <v>30</v>
          </cell>
          <cell r="X654" t="str">
            <v>NO</v>
          </cell>
          <cell r="Y654" t="str">
            <v>Ríos Peraza Gladys Adriana</v>
          </cell>
          <cell r="Z654" t="str">
            <v>Concluido</v>
          </cell>
          <cell r="AA654">
            <v>42725</v>
          </cell>
          <cell r="AB654">
            <v>42727</v>
          </cell>
        </row>
        <row r="655">
          <cell r="B655" t="str">
            <v>CTC-BM-18223</v>
          </cell>
          <cell r="C655" t="str">
            <v>Buenas tardes por este medio solicito ayuda ya que en mi banco (bancomer) no me resuelven mi problema, necesito hacer SPID transferencias en dolares a otros bancos y en mi portal bancario me envia un mensaje que  dice que proporciones mi fiel al banco ya proporcione mis tres archivos (.key, .ren, .cer)que conforman la firma electronica pero me dicen que ellos quieren la clave privada que su sistema les pide una clave de 20 digitos y no les permite jalar ningun archivo de los que proporcione me dicen que investigue yo, creo que eso es cuestion del banco ellos deben saber que es lo que va en cada casilla de su sistema, es por eso que solicito su ayuda, orientenme por favor necesito saber que clave les pide para yo poder proporacionarla.gracias por su atencion.</v>
          </cell>
          <cell r="D655" t="str">
            <v>Beatriz Cruz</v>
          </cell>
          <cell r="E655" t="str">
            <v>beatriz.cruz@ccocoa.com</v>
          </cell>
          <cell r="F655" t="str">
            <v>Banco de México</v>
          </cell>
          <cell r="M655" t="str">
            <v>México</v>
          </cell>
          <cell r="O655" t="str">
            <v>Entrega por el Sistema de Solicitudes de Acceso a la Información</v>
          </cell>
          <cell r="P655">
            <v>42725</v>
          </cell>
          <cell r="Q655">
            <v>42753</v>
          </cell>
          <cell r="S655" t="str">
            <v>Información pública</v>
          </cell>
          <cell r="T655" t="str">
            <v>Sistemas electrónicos de pago</v>
          </cell>
          <cell r="V655" t="str">
            <v>La respuesta a su consulta CTC-BM-18223 la encontrará en el archivo adjunto.</v>
          </cell>
          <cell r="W655">
            <v>25</v>
          </cell>
          <cell r="X655" t="str">
            <v>NO</v>
          </cell>
          <cell r="Y655" t="str">
            <v>Casillas Trejo Elizabeth</v>
          </cell>
          <cell r="Z655" t="str">
            <v>Concluido</v>
          </cell>
          <cell r="AA655">
            <v>42725</v>
          </cell>
          <cell r="AB655">
            <v>42727</v>
          </cell>
        </row>
        <row r="656">
          <cell r="B656">
            <v>6110000044116</v>
          </cell>
          <cell r="C656" t="str">
            <v>A esa Institución Solicito me proporcione los contratos de Fideicomiso Irrevocable que hayan sido celebrados por la persona moral denomindada Empresas Ica, S.A.B. de C.V., ya sea en calidad de fideicomitente, de forma directa o a través de un intermediario, o bien, en calidad de fideicomisario</v>
          </cell>
          <cell r="D656" t="str">
            <v>ENRIQUE ERNESTO AGUILAR DUBOSE</v>
          </cell>
          <cell r="E656" t="str">
            <v>TransparenciaBM@outlook.com</v>
          </cell>
          <cell r="F656" t="str">
            <v>Banco de México</v>
          </cell>
          <cell r="H656" t="str">
            <v>RIO PO</v>
          </cell>
          <cell r="I656" t="str">
            <v>Cuauhtémoc</v>
          </cell>
          <cell r="J656" t="str">
            <v>CUAUHTEMOC</v>
          </cell>
          <cell r="K656" t="str">
            <v>Distrito Federal</v>
          </cell>
          <cell r="L656">
            <v>6500</v>
          </cell>
          <cell r="M656" t="str">
            <v>México</v>
          </cell>
          <cell r="N656" t="str">
            <v>Correo electrónico: viridiana.laguna@maillard.com.mx</v>
          </cell>
          <cell r="O656" t="str">
            <v>Correo electrónico</v>
          </cell>
          <cell r="P656">
            <v>42725</v>
          </cell>
          <cell r="Q656">
            <v>42753</v>
          </cell>
          <cell r="S656" t="str">
            <v>Información no competencia del BM</v>
          </cell>
          <cell r="T656" t="str">
            <v>Fideicomisos, mandatos y comisiones</v>
          </cell>
          <cell r="V656" t="str">
            <v>La respuesta a su solicitud 6110000041116</v>
          </cell>
          <cell r="W656">
            <v>25</v>
          </cell>
          <cell r="X656" t="str">
            <v>NO</v>
          </cell>
          <cell r="Y656" t="str">
            <v>Casillas Trejo Elizabeth</v>
          </cell>
          <cell r="Z656" t="str">
            <v>Concluido</v>
          </cell>
          <cell r="AA656">
            <v>42725</v>
          </cell>
          <cell r="AB656">
            <v>42727</v>
          </cell>
        </row>
        <row r="657">
          <cell r="B657">
            <v>6110000044216</v>
          </cell>
          <cell r="C657" t="str">
            <v>Que informe el Banco de México sobre el estado de la tramitación de la renuncia presentada por el actual gobernador del Banco de México, Doctor Agustín Carstens Carstens.</v>
          </cell>
          <cell r="D657" t="str">
            <v>LUIS ENRIQUE RAMÍREZ VARGAS</v>
          </cell>
          <cell r="E657" t="str">
            <v>TransparenciaBM@banxico.org.mx</v>
          </cell>
          <cell r="F657" t="str">
            <v>Banco de México</v>
          </cell>
          <cell r="H657" t="str">
            <v>PROLONGACIÓN SABINO</v>
          </cell>
          <cell r="I657" t="str">
            <v>Barrio San Juan</v>
          </cell>
          <cell r="J657" t="str">
            <v>XOCHIMILCO</v>
          </cell>
          <cell r="K657" t="str">
            <v>Distrito Federal</v>
          </cell>
          <cell r="L657">
            <v>16000</v>
          </cell>
          <cell r="M657" t="str">
            <v>México</v>
          </cell>
          <cell r="N657" t="str">
            <v>Correo electrónico: 309272122@derecho.unam.mx</v>
          </cell>
          <cell r="O657" t="str">
            <v>Correo electrónico</v>
          </cell>
          <cell r="P657">
            <v>42725</v>
          </cell>
          <cell r="Q657">
            <v>42753</v>
          </cell>
          <cell r="Y657" t="str">
            <v>Ríos Peraza Gladys Adriana</v>
          </cell>
          <cell r="Z657" t="str">
            <v>En tramite</v>
          </cell>
          <cell r="AA657">
            <v>42725</v>
          </cell>
        </row>
        <row r="658">
          <cell r="B658">
            <v>6110000044316</v>
          </cell>
          <cell r="C658" t="str">
            <v xml:space="preserve">El artículo 27 fracción III de la Ley del Impuesto sobre la renta, establece que únicamente serán consideradas como deducciones autorizadas aquellas transacciones que sean amparadas por un comprobante fiscal, y que los pagos cuyo monto exceda de $2,000.00 se efectúen mediante transferencia electrónica, cheque nominativo, tarjeta de crédito, de débito, de servicios, o de los denominados monederos electrónicos autorizados por el SAT. De acuerdo con el punto 2.7.1.33 de la resolución de la miscelánea fiscal establece que tarjeta de servicio son aquellas emitidas por empresas comerciales no bancarias en términos de las disposiciones que al efecto expide el Banco de México.  En virtud de lo anterior solicitamos se nos indique lo siguiente: - Cuáles son las disposiciones aplicables para la emisión y operación de las tarjetas de servicio. - Señale los requisitos o lineamientos legales para la emisión y operación de este tipo de tarjetas. </v>
          </cell>
          <cell r="D658" t="str">
            <v>SODEXO MOTIVATION SOLUTIONS MÉXICO</v>
          </cell>
          <cell r="E658" t="str">
            <v>TransparenciaBM@outlook.</v>
          </cell>
          <cell r="F658" t="str">
            <v>Banco de México</v>
          </cell>
          <cell r="H658" t="str">
            <v>PASEO DE LOS TAMARINDOS</v>
          </cell>
          <cell r="I658" t="str">
            <v>Bosques de las Lomas</v>
          </cell>
          <cell r="J658" t="str">
            <v>CUAJIMALPA DE MORELOS</v>
          </cell>
          <cell r="K658" t="str">
            <v>Distrito Federal</v>
          </cell>
          <cell r="L658">
            <v>5120</v>
          </cell>
          <cell r="M658" t="str">
            <v>México</v>
          </cell>
          <cell r="N658" t="str">
            <v>Representante: ALFREDO IGNACIO EGAS POURAILLY 
Correo electrónico: karla.torres@sodexo.com</v>
          </cell>
          <cell r="O658" t="str">
            <v>Correo electrónico</v>
          </cell>
          <cell r="P658">
            <v>42726</v>
          </cell>
          <cell r="Q658">
            <v>42754</v>
          </cell>
          <cell r="S658" t="str">
            <v>Información pública</v>
          </cell>
          <cell r="T658" t="str">
            <v>Control de legalidad</v>
          </cell>
          <cell r="V658" t="str">
            <v>La respuesta a su solicitud 6110000043316 la encontrará en el archivo adjunto.</v>
          </cell>
          <cell r="W658">
            <v>35</v>
          </cell>
          <cell r="X658" t="str">
            <v>NO</v>
          </cell>
          <cell r="Y658" t="str">
            <v>Casillas Trejo Elizabeth</v>
          </cell>
          <cell r="Z658" t="str">
            <v>Concluido</v>
          </cell>
          <cell r="AA658">
            <v>42726</v>
          </cell>
          <cell r="AB658">
            <v>42726</v>
          </cell>
        </row>
        <row r="659">
          <cell r="B659" t="str">
            <v>CTC-BM-18226</v>
          </cell>
          <cell r="C659" t="str">
            <v>BUENAS TARDES
ESCRIBO PARA EXPONER LA SIGUIENTE SITUACION DEBIDO A QUE EL BANCO DENOMINADO BBVA BANCOMER SA INSTITUCION DE BANCA MULTIPLE TIENE RETENIDO EL SALDO DE MI CUENTA EMPRESARIAL DEBIDO A QUE SOY REPRESENTANTE LEGAL EN COMUN DE UNA EMPRESA QUE TIENE UNA DEUDA CON ELLOS Y BAJO ESTA JUSTIFICACION RETUVIERON LOS FONDOS DE UNA EMPRESA QUE NO TIENE LA DEUDA CON ELLOS Y SOLO POR SER YO EL REPRESENTANTE LEGAL DE DICHA EMPRESA.
ES CORRECTO ESTO QUE ESTA HACIENDO EL BANCO</v>
          </cell>
          <cell r="D659" t="str">
            <v>SERGIO JOSE VAZPAN PANDO</v>
          </cell>
          <cell r="E659" t="str">
            <v>beto541@hotmail.com</v>
          </cell>
          <cell r="F659" t="str">
            <v>Banco de México</v>
          </cell>
          <cell r="O659" t="str">
            <v>Entrega por el Sistema de Solicitudes de Acceso a la Información</v>
          </cell>
          <cell r="P659">
            <v>42726</v>
          </cell>
          <cell r="Q659">
            <v>42754</v>
          </cell>
          <cell r="S659" t="str">
            <v>Información pública</v>
          </cell>
          <cell r="T659" t="str">
            <v>Acceso a la información</v>
          </cell>
          <cell r="V659" t="str">
            <v>Se anexa respuesta CTC-BM-18226</v>
          </cell>
          <cell r="W659">
            <v>50</v>
          </cell>
          <cell r="X659" t="str">
            <v>NO</v>
          </cell>
          <cell r="Y659" t="str">
            <v>Muñoz Nando Rubén</v>
          </cell>
          <cell r="Z659" t="str">
            <v>Concluido</v>
          </cell>
          <cell r="AA659">
            <v>42726</v>
          </cell>
          <cell r="AB659">
            <v>42726</v>
          </cell>
        </row>
        <row r="660">
          <cell r="B660" t="str">
            <v>CTC-BM-18227</v>
          </cell>
          <cell r="C660" t="str">
            <v>BANXICO
A QUIEN CORRESPONDA
PRESENTE.
SERGIO JOSE VAZPAN PANDO REPRESENTANTE LEGAL DE LA EMPRESA VAZPAN CONSULTORIA Y CONSTRUCCIONES S DE RL DE CV CON FUNDAMENTO EN EL ARTICULO OCTAVO CONSTITUCIONAL ACUDO A ESTE ORGANISMO A QUEJARME DEL ACTUAR DE LA INSTITUCION FINANCIERA BBVA BANCOMER SA, DEBIDO A QUE SIN JUSTIFICACION Y MOTIVACION ALGUNA RETUVO LA CANTIDAD DE $145,OOO DE LA CUENTA CLABE 012180001987585733 A FAVOR DE VAZPAN CONSULTORIA Y CONSTRUCIONES S DE RL DE CV CUENTA RADICADA EN DICHA INSTITUCION , Y AL MOMENTO DE SOLICITAR LA JUSTIFICACION DE SU ACTUAR DICHA INSTITUCION ME REFIERE QUE ES DEBIDO A UN CREDITO VENCIDO A NOMBRE DE ALFA Y OMEGA CONSULTORIA Y CONSTRUCCIONES SA DE CV , Y LO UNICO QUE TIENEN EN COMUN DICHAS PERSONAS MORALES ES QUE YO SOY EL REPRESENTANTE LEGAL , MOTIVO EL CUAL ES ILEGAL YA QUE NIEGO LISA Y LLANAMENTE EXISTA ALGUN MANDAMIENTO JUDICIAL TAL COMO LO MARCA EL ARTICULO 14 CONSTITUCIONAL PARA QUE SE LE PRIVE DE SUS BIENES MONETARIOS A MI REPRESENTADA .
ES POR ESTE MOTIVO QUE SOLICITO SU ASESORIA Y APOYO PARA EVITAR QUE EL ACTUAR DE DICHA INSTITUCION SIGA AFECTANDO MI PATRIMONIO Y A SU VEZ CON FUNDAMENTO EN EL ARTICULO PRIMERO CONSTITUCIONAL SOLICITO EL APOYO DE ESTE ORGANISMO A FIN DE QUE SE ME ASESORE DE FORMA CORRECTA PARA QUE SALVAGUARDE MIS DERECHOS HUMANOS Y GARANTIAS DE LAS CUALES TENGO DERECHO.
SIN MAS POR EL MOMENTO QUEDO EN ESPERA DE SUS COMENTARIOS
SEGIO JOSE VAZPAN PANDO
REPRESENTANTE LEGAL</v>
          </cell>
          <cell r="D660" t="str">
            <v>SERGIO JOSE VAZPAN PANDO</v>
          </cell>
          <cell r="E660" t="str">
            <v>beto541@hotmail.com</v>
          </cell>
          <cell r="F660" t="str">
            <v>Banco de México</v>
          </cell>
          <cell r="O660" t="str">
            <v>Entrega por el Sistema de Solicitudes de Acceso a la Información</v>
          </cell>
          <cell r="P660">
            <v>42726</v>
          </cell>
          <cell r="Q660">
            <v>42754</v>
          </cell>
          <cell r="S660" t="str">
            <v>Información pública</v>
          </cell>
          <cell r="T660" t="str">
            <v>Acceso a la información</v>
          </cell>
          <cell r="V660" t="str">
            <v>Se anexa respuesta CTC-BM-18227</v>
          </cell>
          <cell r="W660">
            <v>60</v>
          </cell>
          <cell r="X660" t="str">
            <v>NO</v>
          </cell>
          <cell r="Y660" t="str">
            <v>Muñoz Nando Rubén</v>
          </cell>
          <cell r="Z660" t="str">
            <v>Concluido</v>
          </cell>
          <cell r="AA660">
            <v>42726</v>
          </cell>
          <cell r="AB660">
            <v>42726</v>
          </cell>
        </row>
        <row r="661">
          <cell r="B661" t="str">
            <v>CTC-BM-18228</v>
          </cell>
          <cell r="C661" t="str">
            <v>Buen día, necesito ayuda, el 09 de noviembre cargaron a la tarjeta de crédito de un cliente, un consumo en euros, pero el tipo de cambio cobrado fue superior al publicado en su página, al principio dijeron que era porque se había tomado el tipo de cambio del día 10 en lugar del 9, pero luego de comprobar que no correspondía con el cobrado, dijeron que era por el valor compra-venta, la duda es, un banco puede cobrar un tipo de cambio superior al publicado por ustedes?, donde puedo consultar el valor compra-venta de divisas para corroborar si el valor corresponde al importe del cargo? el problema fue con HSBC, la operación aparece el 09 de noviembre y el valor cobrado por euro fue de $25.3242, en tanto que para esa fecha el tipo de cambio publicado es de $22.0978, y para el 10 de noviembre es de $22.3255, en espera de una pronta respuesta, quedo atento a sus comentarios.
De antemano muchas gracias.</v>
          </cell>
          <cell r="D661" t="str">
            <v>Ricardo alcaraz</v>
          </cell>
          <cell r="E661" t="str">
            <v>contraloria@lubeefa.com</v>
          </cell>
          <cell r="F661" t="str">
            <v>Banco de México</v>
          </cell>
          <cell r="M661" t="str">
            <v>México</v>
          </cell>
          <cell r="O661" t="str">
            <v>Entrega por el Sistema de Solicitudes de Acceso a la Información</v>
          </cell>
          <cell r="P661">
            <v>42726</v>
          </cell>
          <cell r="Q661">
            <v>42754</v>
          </cell>
          <cell r="S661" t="str">
            <v>Información pública</v>
          </cell>
          <cell r="T661" t="str">
            <v>Cajeros, tarjetas y operaciones relativas</v>
          </cell>
          <cell r="V661" t="str">
            <v>La respuesta a su solicitud se encuentra en el archivo adjunto.</v>
          </cell>
          <cell r="W661">
            <v>60</v>
          </cell>
          <cell r="X661" t="str">
            <v>NO</v>
          </cell>
          <cell r="Y661" t="str">
            <v>Ríos Peraza Gladys Adriana</v>
          </cell>
          <cell r="Z661" t="str">
            <v>Concluido</v>
          </cell>
          <cell r="AA661">
            <v>42726</v>
          </cell>
          <cell r="AB661">
            <v>42732</v>
          </cell>
        </row>
        <row r="662">
          <cell r="B662" t="str">
            <v>CTC-BM-18229</v>
          </cell>
          <cell r="C662" t="str">
            <v>Por Medio de la presente quiero saber el status de la operacion siguiente dado que en banxico aparece como liquidado y en mi cuenta bancaria no aparece que se hayan transferido los recursos a la cuenta destino 
empresa: SUPERMERCADOS HAB SA DE CV 
CUENTA DE RETIRO: SUPERMERCADOS HAB SA DE CV   BANAMEX: 7004/4640935
CUENTA DE DEPOSITO O BENEFICIARIO: PUIG MEXICO 
SANTANDER: 014180545000277961
CANTIDAD: 19125.25
NUMERO DE REFERENCIA: 5205799
NUM DE AUTORIZACION: 003438
FECHA DE APLICACION DEL SPEI  01 DE DICIEMBRE</v>
          </cell>
          <cell r="D662" t="str">
            <v>denis ulises pinzon prado</v>
          </cell>
          <cell r="E662" t="str">
            <v>ulisesp19@hotmail.com</v>
          </cell>
          <cell r="F662" t="str">
            <v>Banco de México</v>
          </cell>
          <cell r="O662" t="str">
            <v>Entrega por el Sistema de Solicitudes de Acceso a la Información</v>
          </cell>
          <cell r="P662">
            <v>42726</v>
          </cell>
          <cell r="Q662">
            <v>42754</v>
          </cell>
          <cell r="S662" t="str">
            <v>Información pública</v>
          </cell>
          <cell r="T662" t="str">
            <v>SPEI</v>
          </cell>
          <cell r="V662" t="str">
            <v>Se anexa respuesta CTC-BM-18229</v>
          </cell>
          <cell r="W662">
            <v>50</v>
          </cell>
          <cell r="X662" t="str">
            <v>NO</v>
          </cell>
          <cell r="Y662" t="str">
            <v>Muñoz Nando Rubén</v>
          </cell>
          <cell r="Z662" t="str">
            <v>Concluido</v>
          </cell>
          <cell r="AA662">
            <v>42726</v>
          </cell>
          <cell r="AB662">
            <v>42727</v>
          </cell>
        </row>
        <row r="663">
          <cell r="B663" t="str">
            <v>CTC-BM-18239</v>
          </cell>
          <cell r="C663" t="str">
            <v>Puede Banco de México ayudarme a conocer el destino de una transferencia internacional realizada desde mi cuenta  HSBC en México a otra cuenta HSBC en Manchester UK?. Se trata de un pago realizado que salió de mi cuenta el día 26 de septiembre 2016 a las 09:10:23 am por un monto en pesos mexicanos de $45,507.89 y con el número de Referencia A200009004. El dinero estaba destinado a pagar el Hall donde se aloja mi hija durante su estancia en Manchester como estudiante. La cuenta del beneficiario es también del banco HSBC.   El beneficiario de la cuenta de depósito en Manchester alega que no ha recibido ningún pago. El dinero salió de mi cuenta y no me ha sido devuelto y, aparentemente, tampoco ha sido depositado en la cuenta del beneficiario. HSBC no me devuelve el dinero ni me dice donde puede estar. Hay alguna forma de rastrear ese dinero?. Gracias.</v>
          </cell>
          <cell r="D663" t="str">
            <v>CARMEN ISABEL LUNA CORNEJO</v>
          </cell>
          <cell r="E663" t="str">
            <v>cluna2004@hotmail.com</v>
          </cell>
          <cell r="F663" t="str">
            <v>Banco de México</v>
          </cell>
          <cell r="M663" t="str">
            <v>México</v>
          </cell>
          <cell r="O663" t="str">
            <v>Entrega por el Sistema de Solicitudes de Acceso a la Información</v>
          </cell>
          <cell r="P663">
            <v>42729</v>
          </cell>
          <cell r="Q663">
            <v>42758</v>
          </cell>
          <cell r="Y663" t="str">
            <v>Ríos Peraza Gladys Adriana</v>
          </cell>
          <cell r="Z663" t="str">
            <v>En tramite</v>
          </cell>
          <cell r="AA663">
            <v>42729</v>
          </cell>
        </row>
        <row r="664">
          <cell r="B664" t="str">
            <v>CTC-BM-18240</v>
          </cell>
          <cell r="C664" t="str">
            <v>Buenos días, les escribo porque el pasado viernes  fui  a la sucursal BBVA BANCOMER PLAZA CUERNAVACA 3917 en Cuernavaca, Morelos, para cobrar un cheque de caja por $230,000, sin embargo me dijeron que por la norma de Bancomer no era posible el cobro en efectivo, y que solamente había la posibilidad de depositar el cheque en una cuenta, sin embargo yo requiero del cobro del cheque. El ejecutivo del banco se negó a mostrarme por escrito en donde se exprese dicha disposición por parte de bancomer, a lo cual pido a ustedes me orienten si el proceder de bancomer es correcto, o bien a quien me puedo dirigir para resolver la situación.  Muchas gracias</v>
          </cell>
          <cell r="D664" t="str">
            <v>CELINA GALICIA LUGO</v>
          </cell>
          <cell r="E664" t="str">
            <v>celinagalicia@live.com.mx</v>
          </cell>
          <cell r="F664" t="str">
            <v>Banco de México</v>
          </cell>
          <cell r="M664" t="str">
            <v>México</v>
          </cell>
          <cell r="O664" t="str">
            <v>Entrega por el Sistema de Solicitudes de Acceso a la Información</v>
          </cell>
          <cell r="P664">
            <v>42730</v>
          </cell>
          <cell r="Q664">
            <v>42758</v>
          </cell>
          <cell r="Y664" t="str">
            <v>Ríos Peraza Gladys Adriana</v>
          </cell>
          <cell r="Z664" t="str">
            <v>En tramite</v>
          </cell>
          <cell r="AA664">
            <v>42730</v>
          </cell>
        </row>
        <row r="665">
          <cell r="B665" t="str">
            <v>CTC-BM-18241</v>
          </cell>
          <cell r="C665" t="str">
            <v>Información sobre tres transferencias interbancaria de  Charles Schwab y Co., Inc.  Una de $30,000.00el día 20 de diciembre otras dos de $600,000.00 mil pesos y otra de $60,000.00 el día veintidós de diciembre , las cuales no han aparecido en mi cuenta de banamex .. me podrían dar informes de que es el problema ?  De antemano gracias !!</v>
          </cell>
          <cell r="D665" t="str">
            <v>Juan Carlos Cuevas</v>
          </cell>
          <cell r="E665" t="str">
            <v>nadarcorrer@hotmail.com</v>
          </cell>
          <cell r="F665" t="str">
            <v>Banco de México</v>
          </cell>
          <cell r="O665" t="str">
            <v>Entrega por el Sistema de Solicitudes de Acceso a la Información</v>
          </cell>
          <cell r="P665">
            <v>42730</v>
          </cell>
          <cell r="Q665">
            <v>42758</v>
          </cell>
          <cell r="S665" t="str">
            <v>Información pública</v>
          </cell>
          <cell r="T665" t="str">
            <v>Sistemas electrónicos de pago</v>
          </cell>
          <cell r="V665" t="str">
            <v>La respuesta a su solicitud CTC-BM-18241 se encuentra en el archivo adjunto.</v>
          </cell>
          <cell r="W665">
            <v>25</v>
          </cell>
          <cell r="X665" t="str">
            <v>NO</v>
          </cell>
          <cell r="Y665" t="str">
            <v>Ríos Peraza Gladys Adriana</v>
          </cell>
          <cell r="Z665" t="str">
            <v>Concluido</v>
          </cell>
          <cell r="AA665">
            <v>42730</v>
          </cell>
          <cell r="AB665">
            <v>42731</v>
          </cell>
        </row>
        <row r="666">
          <cell r="B666" t="str">
            <v>CTC-BM-18242</v>
          </cell>
          <cell r="C666" t="str">
            <v>¿Dónde puedo bajar la tenencia de valores gubernamentales por serie por sector? En específico la del sector externo. Sé que la ionformación es pública con 10 días hábiles de rezago pero no la encuentro para el IQY.
Gracias de antemano y saludos.</v>
          </cell>
          <cell r="D666" t="str">
            <v>Daniel Alonso Pérez Morales</v>
          </cell>
          <cell r="E666" t="str">
            <v>daniel_pm@outlook.com</v>
          </cell>
          <cell r="F666" t="str">
            <v>Banco de México</v>
          </cell>
          <cell r="M666" t="str">
            <v>México</v>
          </cell>
          <cell r="O666" t="str">
            <v>Entrega por el Sistema de Solicitudes de Acceso a la Información</v>
          </cell>
          <cell r="P666">
            <v>42732</v>
          </cell>
          <cell r="Q666">
            <v>42760</v>
          </cell>
          <cell r="S666" t="str">
            <v>Información pública</v>
          </cell>
          <cell r="T666" t="str">
            <v>Tenencia y posición en títulos de deuda</v>
          </cell>
          <cell r="V666" t="str">
            <v>La respuesta a su solicitud CTC-BM-18242 se encuentra en el archivo adjunto.</v>
          </cell>
          <cell r="W666">
            <v>20</v>
          </cell>
          <cell r="X666" t="str">
            <v>NO</v>
          </cell>
          <cell r="Y666" t="str">
            <v>Ríos Peraza Gladys Adriana</v>
          </cell>
          <cell r="Z666" t="str">
            <v>Concluido</v>
          </cell>
          <cell r="AA666">
            <v>42732</v>
          </cell>
          <cell r="AB666">
            <v>42733</v>
          </cell>
        </row>
        <row r="667">
          <cell r="B667">
            <v>6110000044416</v>
          </cell>
          <cell r="C667" t="str">
            <v>Quiero el índice de lo expedientes clasificados como reservados que se tenga registro de los años 2016, 2015, 2014, 2013, 2012, 2011 y 2011, asimismo quiero un listado de todos los expedientes que se hayan clasificado como reservados por parte del Comité de Transparencia correspondiente a la institución con el periodo de reserva aplicable a cada uno de los expedientes. En electrónico y en formato pfd.</v>
          </cell>
          <cell r="D667" t="str">
            <v>MIGUEL ANTONIO MORALES ZEPEDA</v>
          </cell>
          <cell r="E667" t="str">
            <v>TransparenciaBM@outlook.com</v>
          </cell>
          <cell r="F667" t="str">
            <v>Banco de México</v>
          </cell>
          <cell r="H667" t="str">
            <v>CERRADA DE GABRIEL MANCERA</v>
          </cell>
          <cell r="I667" t="str">
            <v>Del Valle Norte</v>
          </cell>
          <cell r="J667" t="str">
            <v>BENITO JUAREZ</v>
          </cell>
          <cell r="K667" t="str">
            <v>Distrito Federal</v>
          </cell>
          <cell r="L667">
            <v>3103</v>
          </cell>
          <cell r="M667" t="str">
            <v>México</v>
          </cell>
          <cell r="N667" t="str">
            <v>Correo electrónico: anmoralesz3@gmail.com</v>
          </cell>
          <cell r="O667" t="str">
            <v>Correo electrónico</v>
          </cell>
          <cell r="P667">
            <v>42732</v>
          </cell>
          <cell r="Q667">
            <v>42760</v>
          </cell>
          <cell r="Y667" t="str">
            <v>Ríos Peraza Gladys Adriana</v>
          </cell>
          <cell r="Z667" t="str">
            <v>En tramite</v>
          </cell>
          <cell r="AA667">
            <v>42732</v>
          </cell>
        </row>
        <row r="668">
          <cell r="B668" t="str">
            <v>CTC-BM-18243</v>
          </cell>
          <cell r="C668" t="str">
            <v>buenas tardes mi nombre es lizeth hernandez borunda el dia 30 de noviembre hice una transferencia por el bancomer movil de 6370 el dinero si lo quitaron de mi cuenta pero al ver el estado de cuenta donde hice la transferencia no aparece y hable a bancomer movil de ahi me pasaron con otro asesor y no supieron rastrear mi dinero me dijeron que ustedes lo rastrearian y lo devolverian a mi cuenta la verdad si es algo que me urga porque el pago no se hizo y si necesito el dinero no se si necesiten algun otro dato o tenhgan un numero donde comunicarme o un correo</v>
          </cell>
          <cell r="D668" t="str">
            <v>lizeth hernandez borunda</v>
          </cell>
          <cell r="E668" t="str">
            <v>lizeth.hernandez.borunda@bbva.com</v>
          </cell>
          <cell r="F668" t="str">
            <v>Banco de México</v>
          </cell>
          <cell r="M668" t="str">
            <v>México</v>
          </cell>
          <cell r="O668" t="str">
            <v>Entrega por el Sistema de Solicitudes de Acceso a la Información</v>
          </cell>
          <cell r="P668">
            <v>42732</v>
          </cell>
          <cell r="Q668">
            <v>42760</v>
          </cell>
          <cell r="Y668" t="str">
            <v>Ríos Peraza Gladys Adriana</v>
          </cell>
          <cell r="Z668" t="str">
            <v>En tramite</v>
          </cell>
          <cell r="AA668">
            <v>42732</v>
          </cell>
        </row>
        <row r="669">
          <cell r="B669">
            <v>6110000044516</v>
          </cell>
          <cell r="C669" t="str">
            <v>Solicito documento donde se observe el gasto monetario así como toda información relacionada con la liquidación que será otorgada a Agustín Carstens al dejar el cargo de gobernador del banco de méxico.</v>
          </cell>
          <cell r="D669" t="str">
            <v>AGENCIA DIGITAL PDC / VIVIANAN FUENTES</v>
          </cell>
          <cell r="E669" t="str">
            <v>TransparenciaBM@banxico.org.mx</v>
          </cell>
          <cell r="F669" t="str">
            <v>Banco de México</v>
          </cell>
          <cell r="H669" t="str">
            <v>RADAMES GAXIOLA</v>
          </cell>
          <cell r="I669" t="str">
            <v>Escuadrón 201</v>
          </cell>
          <cell r="J669" t="str">
            <v>vivisyya@gmail.com</v>
          </cell>
          <cell r="K669" t="str">
            <v>Distrito Federal</v>
          </cell>
          <cell r="L669">
            <v>9060</v>
          </cell>
          <cell r="M669" t="str">
            <v>México</v>
          </cell>
          <cell r="N669" t="str">
            <v>Correo electrónico: vivisyya@gmail.com</v>
          </cell>
          <cell r="O669" t="str">
            <v>Correo electrónico</v>
          </cell>
          <cell r="P669">
            <v>42732</v>
          </cell>
          <cell r="Q669">
            <v>42760</v>
          </cell>
          <cell r="Y669" t="str">
            <v>Ríos Peraza Gladys Adriana</v>
          </cell>
          <cell r="Z669" t="str">
            <v>En tramite</v>
          </cell>
          <cell r="AA669">
            <v>42732</v>
          </cell>
        </row>
        <row r="670">
          <cell r="B670" t="str">
            <v>CTC-BM-18244</v>
          </cell>
          <cell r="C670" t="str">
            <v>buenas tardes mi solicitud es la siguiente,nos hicieron desde argentina una transferencia y aun no tenemos el dinero, me enviaron el comprobante pero veo que ellos mandaron le dinero a la cuenta del banco intermediario,la referencia del emisor es:85677101TRAN Fecha 16-12-2016 $10,509.00 usd ordenante:techcom srl. convertido a pesos $168,249.09 del banco galicia a banco inbursa num de cuenta de deposito: 400475464 banco intermediario. la clabe interbancaria de la empresa a donde deben mandar el dinero es :inbursa 036180500356135563.puedo enviar el comprobante d ela transferencia si lo requieren. gracias</v>
          </cell>
          <cell r="D670" t="str">
            <v>ileana edith andre ledesma</v>
          </cell>
          <cell r="E670" t="str">
            <v>ileandre@hotmail.com</v>
          </cell>
          <cell r="F670" t="str">
            <v>Banco de México</v>
          </cell>
          <cell r="O670" t="str">
            <v>Entrega por el Sistema de Solicitudes de Acceso a la Información</v>
          </cell>
          <cell r="P670">
            <v>42732</v>
          </cell>
          <cell r="Q670">
            <v>42760</v>
          </cell>
          <cell r="Y670" t="str">
            <v>Ríos Peraza Gladys Adriana</v>
          </cell>
          <cell r="Z670" t="str">
            <v>En tramite</v>
          </cell>
          <cell r="AA670">
            <v>42732</v>
          </cell>
        </row>
        <row r="671">
          <cell r="B671">
            <v>6110000044616</v>
          </cell>
          <cell r="C671" t="str">
            <v>Al consultar el Índice Nacional de Precios al Consumidor en al página del Servicio de Administración Tributaria aparece la siguiente leyenda: El Banco de México, con la participación del Instituto Nacional de Estadística y Geografía, ha resuelto actualizar la base del índice nacional de precios al consumidor y las metodologías que se utilizan para compilarlo. El periodo de referencia es la segunda quincena de diciembre de 2010.
Mucho agradeceré me proporcionen:
1. La base del índice nacional de precios al consumidor anterior al cambio y la base del índice nacional de precios al consumidor actualizada por el Banco de México, y la fecha en que ambas fueron publicadas en el Diario Oficial de la Federación.
2. La metodología utilizada para compilar el índice nacional de precios al consumidor antes del cambio y la vigente, y la fecha en que ambas fueron publicadas en el Diario Oficial de la Federación.
3. Copia de cualquier documento que contenga las razones, motivos o fundamentos que llevaron al Banco de México a realizar la actualización de la base del índice nacional de precios al consumidor y metodología para su compilación.
4. Copia de todas las actas de Sesión de la Junta de Gobierno del Banco de México, minutas y demás documentos en donde consten las discusiones, argumentos y/o los acuerdos que se tomaron para realizar tal cambio.
5. Copia de todos los documentos en donde conste la participación del Instituto Nacional de Estadística y Geografía en dicho cambio.</v>
          </cell>
          <cell r="D671" t="str">
            <v>PABLO GUTIÉRREZ DE LA PEZA GUTIÉRREZ</v>
          </cell>
          <cell r="E671" t="str">
            <v>TransparenciaBM@outlook.com</v>
          </cell>
          <cell r="F671" t="str">
            <v>Banco de México</v>
          </cell>
          <cell r="H671" t="str">
            <v>-</v>
          </cell>
          <cell r="I671" t="str">
            <v>-</v>
          </cell>
          <cell r="J671" t="str">
            <v>-</v>
          </cell>
          <cell r="K671" t="str">
            <v>-</v>
          </cell>
          <cell r="L671" t="str">
            <v>-</v>
          </cell>
          <cell r="M671" t="str">
            <v>México</v>
          </cell>
          <cell r="N671" t="str">
            <v>Correo electrónico: pgdelapeza@ogorman.com.mx</v>
          </cell>
          <cell r="O671" t="str">
            <v>Correo electrónico</v>
          </cell>
          <cell r="P671">
            <v>42733</v>
          </cell>
          <cell r="Q671">
            <v>42761</v>
          </cell>
          <cell r="Y671" t="str">
            <v>Ríos Peraza Gladys Adriana</v>
          </cell>
          <cell r="Z671" t="str">
            <v>En tramite</v>
          </cell>
          <cell r="AA671">
            <v>42733</v>
          </cell>
        </row>
        <row r="672">
          <cell r="B672" t="str">
            <v>CTC-BM-18281</v>
          </cell>
          <cell r="C672" t="str">
            <v>El dia de hoy realicé un spei de BBVA Bancomer a Banorte por $400,000 a las 10:12 hasto ahoria (11:33) no se ha realizado la operación. Ninguno de los bancos me sabe dar información y en la página de Banxico me dice que los datos proporcionados no existen. ¿Cómo puedo rastrear esta operación?</v>
          </cell>
          <cell r="D672" t="str">
            <v>ROXANA MALDONADO BARBA</v>
          </cell>
          <cell r="E672" t="str">
            <v>roxanammtz@hotmail.com</v>
          </cell>
          <cell r="F672" t="str">
            <v>Banco de México</v>
          </cell>
          <cell r="O672" t="str">
            <v>Entrega por el Sistema de Solicitudes de Acceso a la Información</v>
          </cell>
          <cell r="P672">
            <v>42733</v>
          </cell>
          <cell r="Q672">
            <v>42761</v>
          </cell>
          <cell r="S672" t="str">
            <v>Información pública</v>
          </cell>
          <cell r="T672" t="str">
            <v>SPEI</v>
          </cell>
          <cell r="V672" t="str">
            <v>La respuesta a su solicitud CTC-BM-18281 se encuentra en el archivo adjunto.</v>
          </cell>
          <cell r="W672">
            <v>25</v>
          </cell>
          <cell r="X672" t="str">
            <v>NO</v>
          </cell>
          <cell r="Y672" t="str">
            <v>Ríos Peraza Gladys Adriana</v>
          </cell>
          <cell r="Z672" t="str">
            <v>Concluido</v>
          </cell>
          <cell r="AA672">
            <v>42733</v>
          </cell>
          <cell r="AB672">
            <v>42737</v>
          </cell>
        </row>
        <row r="673">
          <cell r="B673">
            <v>6110000044716</v>
          </cell>
          <cell r="C673" t="str">
            <v>Solicitud en formato .doc. Ver archivo adjunto
_______________________________________
A quien corresponda,
En ejercicio del artículo 6º, apartado A, sección I de la Constitución Política de los Estados Unidos Mexicanos, de acuerdo con el artículo 3º de la Ley Federal de Transparencia y Acceso a la Información Pública (LFTAIP), y basándome en las categorías del Manual de Percepciones de los Servidores Públicos de las Dependencias y Entidades de la Administración Pública Federal, solicito atentamente la siguiente información:
1. El nombre de TODOS los servidores públicos con puesto de Director de Área o equivalente, que han trabajado en la institución de 1997 a la fecha, especificando los años en que ocuparon dicho puesto.
2. El nombre de TODOS los servidores públicos con puesto de Director General Adjunto o equivalente, que han trabajado en la institución de 1997 a la fecha, especificando los años en que ocuparon dicho cargo.
3. El nombre de TODOS los servidores públicos con puesto de Director General o equivalente, que han trabajado en la institución de 1997 a la fecha, especificando los años en que ocuparon dicho cargo.
4. El nombre de TODOS los servidores públicos con puesto de Jefe de Unidad o equivalente, que han trabajado en la institución de 1997 a la fecha, especificando los años en que ocuparon dicho cargo.
5. El nombre de TODOS los servidores públicos con puesto de Subsecretario de Estado o equivalente, que han trabajado en la institución de 1997 a la fecha, especificando los años en que ocuparon dicho cargo.
6. El nombre de TODOS los servidores públicos con puesto de Secretario de Estado o equivalente, que han trabajado en la institución de 1997 a la fecha, especificando los años en que ocuparon dicho cargo.
7. El nombre de TODOS los servidores públicos de mando que, se ubiquen entre la categoría de Director de Área o equivalente, y Secretario de Estado o equivalente, que no hayan sido explícitamente mencionados en los numerales anteriores.
Es indispensable que dicha información obre en sus expedientes ya que las entidades que ejercen recursos públicos son responsables del cumplimiento las obligaciones de la LFTAIP. Asimismo, dichas entidades tienen el deber de transparentar la gestión gubernamental, favorecer la rendición de cuentas a los ciudadanos, fortalecer el escrutinio de los sujetos obligados, y promover y fomentar una cultura de transparencia y acceso a la información pública.
Finalmente, y de conformidad con el artículo 132 de la Ley Federal de Transparencia y Acceso a la Información, solicito que dicha información sea entregada por correo electrónico y en formato .CSV.</v>
          </cell>
          <cell r="D673" t="str">
            <v>BERNARDO PÉREZ FRANCO</v>
          </cell>
          <cell r="E673" t="str">
            <v>TransparenciaBM@outlook.com</v>
          </cell>
          <cell r="F673" t="str">
            <v>Banco de México</v>
          </cell>
          <cell r="H673" t="str">
            <v>BAJIO</v>
          </cell>
          <cell r="I673" t="str">
            <v>Roma Sur</v>
          </cell>
          <cell r="J673" t="str">
            <v>CUAUHTEMOC</v>
          </cell>
          <cell r="K673" t="str">
            <v>Distrito Federal</v>
          </cell>
          <cell r="L673">
            <v>6760</v>
          </cell>
          <cell r="M673" t="str">
            <v>México</v>
          </cell>
          <cell r="N673" t="str">
            <v>Correo electrónico: wernardo4@gmail.com</v>
          </cell>
          <cell r="O673" t="str">
            <v>Correo electrónico</v>
          </cell>
          <cell r="P673">
            <v>42733</v>
          </cell>
          <cell r="Q673">
            <v>42762</v>
          </cell>
          <cell r="Y673" t="str">
            <v>Zambrano Herrera Sergio</v>
          </cell>
          <cell r="Z673" t="str">
            <v>En tramite</v>
          </cell>
          <cell r="AA673">
            <v>42733</v>
          </cell>
        </row>
        <row r="674">
          <cell r="B674" t="str">
            <v>CTC-BM-18283</v>
          </cell>
          <cell r="C674" t="str">
            <v>Que tal,
Tengo algunas monedas de 5 centavos de las ultimas que circularon en los 90s y 2000s. Que puedo hacer con ellas, las puedo ir a depositar en una cuenta de banco? Siguen circulando?
Gracias!</v>
          </cell>
          <cell r="D674" t="str">
            <v>Jesus Alfredo Del Bosque Garza</v>
          </cell>
          <cell r="E674" t="str">
            <v>jesus.delbosque@gmail.com</v>
          </cell>
          <cell r="F674" t="str">
            <v>Banco de México</v>
          </cell>
          <cell r="M674" t="str">
            <v>México</v>
          </cell>
          <cell r="O674" t="str">
            <v>Entrega por el Sistema de Solicitudes de Acceso a la Información</v>
          </cell>
          <cell r="P674">
            <v>42734</v>
          </cell>
          <cell r="Q674">
            <v>42762</v>
          </cell>
          <cell r="S674" t="str">
            <v>Información pública</v>
          </cell>
          <cell r="T674" t="str">
            <v>Monedas metálicas</v>
          </cell>
          <cell r="V674" t="str">
            <v>La respuesta a su solicitud CTC-BM-18283 se encuentra en el archivo adjunto.</v>
          </cell>
          <cell r="W674">
            <v>25</v>
          </cell>
          <cell r="X674" t="str">
            <v>NO</v>
          </cell>
          <cell r="Y674" t="str">
            <v>Ríos Peraza Gladys Adriana</v>
          </cell>
          <cell r="Z674" t="str">
            <v>Concluido</v>
          </cell>
          <cell r="AA674">
            <v>42734</v>
          </cell>
          <cell r="AB674">
            <v>42737</v>
          </cell>
        </row>
        <row r="675">
          <cell r="B675" t="str">
            <v>CTC-BM-18284</v>
          </cell>
          <cell r="C675" t="str">
            <v>Mi RFC lo tienen mal registrado como MASA741216536 y el correcto es MASA741216S36, como se aprecia en la homoclave capturaron 5 (cinco) en lugar de S (ese), por lo cual no proceden los SPEI que he solicitado, gracias por sus atenciones.</v>
          </cell>
          <cell r="D675" t="str">
            <v>Alejandro Martinez Sauceda</v>
          </cell>
          <cell r="E675" t="str">
            <v>alexmtzsau@hotmail.com</v>
          </cell>
          <cell r="F675" t="str">
            <v>Banco de México</v>
          </cell>
          <cell r="O675" t="str">
            <v>Entrega por el Sistema de Solicitudes de Acceso a la Información</v>
          </cell>
          <cell r="P675">
            <v>42734</v>
          </cell>
          <cell r="Q675">
            <v>42762</v>
          </cell>
          <cell r="Y675" t="str">
            <v>Ríos Peraza Gladys Adriana</v>
          </cell>
          <cell r="Z675" t="str">
            <v>En tramite</v>
          </cell>
          <cell r="AA675">
            <v>42734</v>
          </cell>
        </row>
        <row r="676">
          <cell r="B676" t="str">
            <v>CTC-BM-18285</v>
          </cell>
          <cell r="C676" t="str">
            <v>Hola.
Me respondieron la solicitud CTC-BM-18242 con información correcta pero no viene el desglose por serie.
¿Me podrían ayudar con un histórico de los bonos sectorizados POR SERIE de los extranjeros o de todos los sectores?
Muchas gracias de antemano y saludos.</v>
          </cell>
          <cell r="D676" t="str">
            <v>Daniel Alonso Pérez Morales</v>
          </cell>
          <cell r="E676" t="str">
            <v>daniel_pm@outlook.com</v>
          </cell>
          <cell r="F676" t="str">
            <v>Banco de México</v>
          </cell>
          <cell r="M676" t="str">
            <v>México</v>
          </cell>
          <cell r="O676" t="str">
            <v>Entrega por el Sistema de Solicitudes de Acceso a la Información</v>
          </cell>
          <cell r="P676">
            <v>42734</v>
          </cell>
          <cell r="Q676">
            <v>42762</v>
          </cell>
          <cell r="Y676" t="str">
            <v>Flores Rico Andrea Alejandra</v>
          </cell>
          <cell r="Z676" t="str">
            <v>En tramite</v>
          </cell>
          <cell r="AA676">
            <v>42734</v>
          </cell>
        </row>
        <row r="677">
          <cell r="B677" t="str">
            <v>CTC-BM-18287</v>
          </cell>
          <cell r="C677" t="str">
            <v>Buenas Tardes
Quiero modificar la clabe interbancaria de mi cliente porque aparece su numero de celular y no me permite continuar con un proceso personal.</v>
          </cell>
          <cell r="D677" t="str">
            <v>odette veronica dominguez arista</v>
          </cell>
          <cell r="E677" t="str">
            <v>o.v.arista1708@gmail.com</v>
          </cell>
          <cell r="F677" t="str">
            <v>Banco de México</v>
          </cell>
          <cell r="M677" t="str">
            <v>México</v>
          </cell>
          <cell r="O677" t="str">
            <v>Entrega por el Sistema de Solicitudes de Acceso a la Información</v>
          </cell>
          <cell r="P677">
            <v>42734</v>
          </cell>
          <cell r="Q677">
            <v>42762</v>
          </cell>
          <cell r="Y677" t="str">
            <v>Morales Valencia Karina</v>
          </cell>
          <cell r="Z677" t="str">
            <v>En tramite</v>
          </cell>
          <cell r="AA677">
            <v>42734</v>
          </cell>
        </row>
        <row r="678">
          <cell r="B678" t="str">
            <v>CTC-BM-18289</v>
          </cell>
          <cell r="C678" t="str">
            <v>- Me gustaría de disponer de las cifras de circulación de billete, también las de egreso e ingreso de billete de la anterior unidad monetaria desde 1950 (o después si no existe información) y hasta diciembre de 1992 (o después si aún hay información), con</v>
          </cell>
          <cell r="D678" t="str">
            <v>Anónimo</v>
          </cell>
          <cell r="E678" t="str">
            <v>ruben_787878@hotmail.com</v>
          </cell>
          <cell r="F678" t="str">
            <v>Banco de México</v>
          </cell>
          <cell r="O678" t="str">
            <v>Entrega por el Sistema de Solicitudes de Acceso a la Información</v>
          </cell>
          <cell r="P678">
            <v>42737</v>
          </cell>
          <cell r="Q678">
            <v>42765</v>
          </cell>
          <cell r="Y678" t="str">
            <v>Casillas Trejo Elizabeth</v>
          </cell>
          <cell r="Z678" t="str">
            <v>En tramite</v>
          </cell>
          <cell r="AA678">
            <v>42737</v>
          </cell>
        </row>
        <row r="679">
          <cell r="B679" t="str">
            <v>CTC-BM-18291</v>
          </cell>
          <cell r="C679" t="str">
            <v>Buenas tardes, a quien corresponda:
Sé que ustedes regulan transferencias en México y USA, sin embargo yo recibo y envío pagos en USD a otros países.
-(En el siguiente punto me refiero a una cuenta personal en MXN, aperturada en México.)
La información que deseo saber es, si recibo un pago en dólares cuántos USD estoy recibiendo porque el depósito lo recibo en MXN. Mi banco (Banamex) solo me proporciona esa información con mi estado de cuenta a mi fecha de corte, pero para algunas transferencias representa 1 mes de desfase para tener información precisa de la transferencia, lo que representa un verdadero problema en el caso que requiera alguna aclaración sobre el pago y/o el cobro.
-(En el siguiente punto me refiero a 2 cuentas empresariales en USD, aperturadas en México.)
Otro tema son las comisiones que llegan a cobrar los bancos intermediarios. Ejemplo: Realizo un depósito de una cuenta en Ve por Más por 1,000 USD y en Banamex solo recibo 975 USD. La situación es que Ve por Más usa a Bank of America como intermediario para menejar los fondos en USD, y tengo entendido estaría cobrando una comisión de 25 dlls para realizar la transferencia.
En ambos casos ya consulte previamente con mi banco, por diversas instancias, sin obtener ninguna respuesta, no por falta de interes sino por falta de conocimiento en el tema.
La asesoría que me gustaría saber de su parte para la primera transacción si hay algún organismo internacional al que pueda acudir para pedir apoyo en lo referente a transacciones internacionales. El único dato que requiero es saber cuántos dólares estoy recibiendo y/o pagando. Para saber si hay comisiones intermedias que no estoy considerando.
En el segundo caso, tratándose de un Banco de USA, ¿Ustedes me pueden apoyar a solicitar a Bank of America me de un comprobante por el cargo de la comisión que me están haciendo? Mi banco no pudo a</v>
          </cell>
          <cell r="D679" t="str">
            <v>Alberto de Abi Robles Hernández</v>
          </cell>
          <cell r="E679" t="str">
            <v>alberto.rg7@gmail.com</v>
          </cell>
          <cell r="F679" t="str">
            <v>Banco de México</v>
          </cell>
          <cell r="M679" t="str">
            <v>México</v>
          </cell>
          <cell r="O679" t="str">
            <v>Entrega por el Sistema de Solicitudes de Acceso a la Información</v>
          </cell>
          <cell r="P679">
            <v>42737</v>
          </cell>
          <cell r="Q679">
            <v>42765</v>
          </cell>
          <cell r="Z679" t="str">
            <v>En tramite</v>
          </cell>
          <cell r="AA679">
            <v>42737</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sTres"/>
    </sheetNames>
    <sheetDataSet>
      <sheetData sheetId="0">
        <row r="1">
          <cell r="A1" t="str">
            <v>Numero</v>
          </cell>
          <cell r="D1" t="str">
            <v>Recepción</v>
          </cell>
          <cell r="G1" t="str">
            <v>Seg ap</v>
          </cell>
          <cell r="H1" t="str">
            <v>Prim ap</v>
          </cell>
          <cell r="I1" t="str">
            <v>Nom</v>
          </cell>
          <cell r="K1" t="str">
            <v>CALLE SAN ANTONIO</v>
          </cell>
          <cell r="L1" t="str">
            <v>num</v>
          </cell>
          <cell r="M1" t="str">
            <v>num</v>
          </cell>
          <cell r="N1" t="str">
            <v>colonia</v>
          </cell>
          <cell r="P1" t="str">
            <v>cp</v>
          </cell>
          <cell r="R1" t="str">
            <v>tel</v>
          </cell>
          <cell r="S1" t="str">
            <v>correo</v>
          </cell>
          <cell r="W1" t="str">
            <v>Sexo</v>
          </cell>
          <cell r="X1" t="str">
            <v>Fnac</v>
          </cell>
          <cell r="Y1" t="str">
            <v>Ocupación</v>
          </cell>
          <cell r="Z1" t="str">
            <v>meses</v>
          </cell>
          <cell r="AA1" t="str">
            <v>mod entrega</v>
          </cell>
          <cell r="AC1" t="str">
            <v>Consulta</v>
          </cell>
        </row>
        <row r="2">
          <cell r="A2">
            <v>6110000025816</v>
          </cell>
          <cell r="B2">
            <v>61100</v>
          </cell>
          <cell r="C2">
            <v>1</v>
          </cell>
          <cell r="D2">
            <v>42646</v>
          </cell>
          <cell r="E2" t="str">
            <v>NINGUNO</v>
          </cell>
          <cell r="F2" t="str">
            <v>NULL</v>
          </cell>
          <cell r="G2" t="str">
            <v>MORAL</v>
          </cell>
          <cell r="H2" t="str">
            <v xml:space="preserve">  </v>
          </cell>
          <cell r="I2" t="str">
            <v>SARAH.MORALVA</v>
          </cell>
          <cell r="J2" t="str">
            <v>NULL</v>
          </cell>
          <cell r="K2" t="str">
            <v xml:space="preserve">  </v>
          </cell>
          <cell r="L2" t="str">
            <v xml:space="preserve">  </v>
          </cell>
          <cell r="M2" t="str">
            <v xml:space="preserve">  </v>
          </cell>
          <cell r="N2" t="str">
            <v xml:space="preserve">  </v>
          </cell>
          <cell r="O2">
            <v>99</v>
          </cell>
          <cell r="P2">
            <v>999</v>
          </cell>
          <cell r="Q2" t="str">
            <v>null</v>
          </cell>
          <cell r="R2">
            <v>0</v>
          </cell>
          <cell r="S2" t="str">
            <v>sarah.moralva@gmail.com</v>
          </cell>
          <cell r="T2">
            <v>131</v>
          </cell>
          <cell r="U2" t="str">
            <v>NULL</v>
          </cell>
          <cell r="V2" t="str">
            <v>NULL</v>
          </cell>
          <cell r="W2" t="str">
            <v>H</v>
          </cell>
          <cell r="X2">
            <v>42370</v>
          </cell>
          <cell r="Y2">
            <v>0</v>
          </cell>
          <cell r="Z2">
            <v>6</v>
          </cell>
          <cell r="AA2" t="str">
            <v>Ninguno</v>
          </cell>
          <cell r="AB2" t="str">
            <v>NULL</v>
          </cell>
          <cell r="AC2" t="str">
            <v>Â¿CuÃ¡les han sido las causas por las que  el dÃ³lar ha estado incrementando su valor en los Ãºltimos 12 meses del aÃ±o 2015- 2016?Â¿QuÃ© soluciones se realizarÃ¡n para poner un alto ante este incremento?En caso de que la informaciÃ³n sea reservada favor de mandarme el archivo en versiÃ³n pÃºblica</v>
          </cell>
        </row>
        <row r="3">
          <cell r="A3">
            <v>6110000025716</v>
          </cell>
          <cell r="B3">
            <v>61100</v>
          </cell>
          <cell r="C3">
            <v>1</v>
          </cell>
          <cell r="D3">
            <v>42646</v>
          </cell>
          <cell r="E3" t="str">
            <v>NULL</v>
          </cell>
          <cell r="F3" t="str">
            <v>NULL</v>
          </cell>
          <cell r="G3" t="str">
            <v>OL</v>
          </cell>
          <cell r="H3" t="str">
            <v>OK</v>
          </cell>
          <cell r="I3" t="str">
            <v>OK</v>
          </cell>
          <cell r="J3" t="str">
            <v>NULL</v>
          </cell>
          <cell r="K3" t="str">
            <v>OK</v>
          </cell>
          <cell r="L3" t="str">
            <v>OK</v>
          </cell>
          <cell r="M3" t="str">
            <v>OK</v>
          </cell>
          <cell r="N3" t="str">
            <v>Acapulco</v>
          </cell>
          <cell r="O3">
            <v>2</v>
          </cell>
          <cell r="P3">
            <v>2001</v>
          </cell>
          <cell r="Q3">
            <v>22890</v>
          </cell>
          <cell r="R3" t="str">
            <v>NULL</v>
          </cell>
          <cell r="S3" t="str">
            <v>alfredo_paredes@hotmail.es</v>
          </cell>
          <cell r="T3">
            <v>131</v>
          </cell>
          <cell r="U3" t="str">
            <v>NULL</v>
          </cell>
          <cell r="V3" t="str">
            <v>NULL</v>
          </cell>
          <cell r="W3" t="str">
            <v>H</v>
          </cell>
          <cell r="X3">
            <v>34602</v>
          </cell>
          <cell r="Y3">
            <v>31</v>
          </cell>
          <cell r="Z3">
            <v>5</v>
          </cell>
          <cell r="AA3" t="str">
            <v>NULL</v>
          </cell>
          <cell r="AB3" t="str">
            <v>NULL</v>
          </cell>
          <cell r="AC3" t="str">
            <v>Quiero saber, cuanto es el total de dinero que recibe el presidente del banco de MÃ©xico por aÃ±o contando todas las prestaciones que percibe&lt;br&gt;</v>
          </cell>
        </row>
        <row r="4">
          <cell r="A4">
            <v>6110000026016</v>
          </cell>
          <cell r="B4">
            <v>61100</v>
          </cell>
          <cell r="C4">
            <v>1</v>
          </cell>
          <cell r="D4">
            <v>42647</v>
          </cell>
          <cell r="E4" t="str">
            <v>NULL</v>
          </cell>
          <cell r="F4" t="str">
            <v>NULL</v>
          </cell>
          <cell r="G4" t="str">
            <v>SAMANO</v>
          </cell>
          <cell r="H4" t="str">
            <v>NULL</v>
          </cell>
          <cell r="I4" t="str">
            <v>EVER</v>
          </cell>
          <cell r="J4" t="str">
            <v>NULL</v>
          </cell>
          <cell r="K4" t="str">
            <v>AV. SABALO CERRITOS</v>
          </cell>
          <cell r="L4">
            <v>6000</v>
          </cell>
          <cell r="M4" t="str">
            <v>NULL</v>
          </cell>
          <cell r="N4" t="str">
            <v>Quintas Del Mar</v>
          </cell>
          <cell r="O4">
            <v>25</v>
          </cell>
          <cell r="P4">
            <v>25012</v>
          </cell>
          <cell r="Q4">
            <v>82112</v>
          </cell>
          <cell r="R4" t="str">
            <v>NULL</v>
          </cell>
          <cell r="S4" t="str">
            <v>jesussamano2094@gmail.com</v>
          </cell>
          <cell r="T4">
            <v>131</v>
          </cell>
          <cell r="U4" t="str">
            <v>NULL</v>
          </cell>
          <cell r="V4" t="str">
            <v>NULL</v>
          </cell>
          <cell r="W4" t="str">
            <v>NULL</v>
          </cell>
          <cell r="X4" t="str">
            <v>NULL</v>
          </cell>
          <cell r="Y4">
            <v>0</v>
          </cell>
          <cell r="Z4">
            <v>5</v>
          </cell>
          <cell r="AA4" t="str">
            <v>NULL</v>
          </cell>
          <cell r="AB4" t="str">
            <v>NULL</v>
          </cell>
          <cell r="AC4" t="str">
            <v>segÃºn el articulo 79 fracciÃ³n 23 de la ley de ISR, en base a que operaciones obtienen su remanente de operaciÃ³n el cuan en parte del mismo se le es entregado al gobierno de mexico.&lt;br&gt;</v>
          </cell>
        </row>
        <row r="5">
          <cell r="A5">
            <v>6110000025916</v>
          </cell>
          <cell r="B5">
            <v>61100</v>
          </cell>
          <cell r="C5">
            <v>1</v>
          </cell>
          <cell r="D5">
            <v>42647</v>
          </cell>
          <cell r="E5" t="str">
            <v>NULL</v>
          </cell>
          <cell r="F5" t="str">
            <v>NULL</v>
          </cell>
          <cell r="G5" t="str">
            <v>PEREZ</v>
          </cell>
          <cell r="H5" t="str">
            <v>SOSA</v>
          </cell>
          <cell r="I5" t="str">
            <v>JUAN</v>
          </cell>
          <cell r="J5" t="str">
            <v>NULL</v>
          </cell>
          <cell r="K5">
            <v>60</v>
          </cell>
          <cell r="L5">
            <v>60</v>
          </cell>
          <cell r="M5" t="str">
            <v>NULL</v>
          </cell>
          <cell r="N5" t="str">
            <v>Altabrisa</v>
          </cell>
          <cell r="O5">
            <v>31</v>
          </cell>
          <cell r="P5">
            <v>31050</v>
          </cell>
          <cell r="Q5">
            <v>97130</v>
          </cell>
          <cell r="R5">
            <v>9876543210</v>
          </cell>
          <cell r="S5" t="str">
            <v>eyquepeiper@gmail.com</v>
          </cell>
          <cell r="T5">
            <v>131</v>
          </cell>
          <cell r="U5" t="str">
            <v>NULL</v>
          </cell>
          <cell r="V5" t="str">
            <v>NULL</v>
          </cell>
          <cell r="W5" t="str">
            <v>H</v>
          </cell>
          <cell r="X5" t="str">
            <v>NULL</v>
          </cell>
          <cell r="Y5">
            <v>0</v>
          </cell>
          <cell r="Z5">
            <v>5</v>
          </cell>
          <cell r="AA5" t="str">
            <v>NULL</v>
          </cell>
          <cell r="AB5" t="str">
            <v>NULL</v>
          </cell>
          <cell r="AC5" t="str">
            <v>1.- Al dia de hoy, solicito saber la Relacion de Vacantes con perfil de Licenciatura en Administracion, afines y equivalentes (nombre especifico del puesto, domicilio del puesto, objetivo general del puesto, sueldo mensual bruto, sueldo mensual neto, nombre del jefe inmediato, puesto especifico del jefe inmediato, que sea solo de confianza o eventual o por honorarios o por facturacion, datos del contacto para solicitar la vacante, entre estos datos estan: nombre y puesto de la persona, correo, telefono, extension telefonica). 2.- del 1 de enero 2016 al dia de hoy, solicito saber el nombre completo, puesto especifico, domicilio del puesto, sueldo mensual bruto y neto, y fecha de la alta en el IMSS. 3.- del 1 de enero 2016 al dia de hoy, solicito saber el nombre completo, puesto especifico, domicilio del puesto, sueldo mensual bruto y neto, y fecha de la alta en el IMSS, asi como las hojas de su calculo detallado de su finiquito o liquidacion y el motivo por el cual se dieron de baja de su institucion.&lt;br&gt;</v>
          </cell>
        </row>
        <row r="6">
          <cell r="A6">
            <v>6110000026416</v>
          </cell>
          <cell r="B6">
            <v>61100</v>
          </cell>
          <cell r="C6">
            <v>1</v>
          </cell>
          <cell r="D6">
            <v>42648</v>
          </cell>
          <cell r="E6" t="str">
            <v>NINGUNO</v>
          </cell>
          <cell r="F6" t="str">
            <v>NULL</v>
          </cell>
          <cell r="G6" t="str">
            <v>MARQUEZ</v>
          </cell>
          <cell r="H6" t="str">
            <v>BUENROSTRO</v>
          </cell>
          <cell r="I6" t="str">
            <v>IVAN</v>
          </cell>
          <cell r="J6" t="str">
            <v>NULL</v>
          </cell>
          <cell r="K6" t="str">
            <v>CONCORDIA</v>
          </cell>
          <cell r="L6">
            <v>65</v>
          </cell>
          <cell r="M6" t="str">
            <v xml:space="preserve">  </v>
          </cell>
          <cell r="N6" t="str">
            <v>La Federacha Secc Calzada</v>
          </cell>
          <cell r="O6">
            <v>14</v>
          </cell>
          <cell r="P6">
            <v>14039</v>
          </cell>
          <cell r="Q6">
            <v>44300</v>
          </cell>
          <cell r="R6">
            <v>0</v>
          </cell>
          <cell r="S6" t="str">
            <v>ivan.mb@mail.com</v>
          </cell>
          <cell r="T6">
            <v>131</v>
          </cell>
          <cell r="U6" t="str">
            <v>NULL</v>
          </cell>
          <cell r="V6" t="str">
            <v>NULL</v>
          </cell>
          <cell r="W6" t="str">
            <v>H</v>
          </cell>
          <cell r="X6">
            <v>42370</v>
          </cell>
          <cell r="Y6">
            <v>0</v>
          </cell>
          <cell r="Z6">
            <v>5</v>
          </cell>
          <cell r="AA6" t="str">
            <v>Ninguno</v>
          </cell>
          <cell r="AB6" t="str">
            <v>NULL</v>
          </cell>
          <cell r="AC6" t="str">
            <v>cual ha sido el monto de la deuda externa en los aÃ±os 2006, 2007, 2008, 2009, 2010, 2011, 2012, 2013, 2014, 2015 y el monto actual de la deuda externa</v>
          </cell>
        </row>
        <row r="7">
          <cell r="A7">
            <v>6110000026216</v>
          </cell>
          <cell r="B7">
            <v>61100</v>
          </cell>
          <cell r="C7">
            <v>1</v>
          </cell>
          <cell r="D7">
            <v>42648</v>
          </cell>
          <cell r="E7" t="str">
            <v>NULL</v>
          </cell>
          <cell r="F7" t="str">
            <v>NULL</v>
          </cell>
          <cell r="G7" t="str">
            <v>MENDOZA</v>
          </cell>
          <cell r="H7" t="str">
            <v>SANCHEZ</v>
          </cell>
          <cell r="I7" t="str">
            <v>NURY SEGGAL</v>
          </cell>
          <cell r="J7" t="str">
            <v>NULL</v>
          </cell>
          <cell r="K7" t="str">
            <v>5 DE MAYO</v>
          </cell>
          <cell r="L7">
            <v>60</v>
          </cell>
          <cell r="M7">
            <v>12</v>
          </cell>
          <cell r="N7" t="str">
            <v>Tepatepec</v>
          </cell>
          <cell r="O7">
            <v>13</v>
          </cell>
          <cell r="P7">
            <v>13023</v>
          </cell>
          <cell r="Q7">
            <v>42660</v>
          </cell>
          <cell r="R7">
            <v>7721178310</v>
          </cell>
          <cell r="S7" t="str">
            <v>nuritzia.123@gmail.com</v>
          </cell>
          <cell r="T7">
            <v>131</v>
          </cell>
          <cell r="U7" t="str">
            <v>NULL</v>
          </cell>
          <cell r="V7" t="str">
            <v>NULL</v>
          </cell>
          <cell r="W7" t="str">
            <v>M</v>
          </cell>
          <cell r="X7">
            <v>36125</v>
          </cell>
          <cell r="Y7">
            <v>21</v>
          </cell>
          <cell r="Z7">
            <v>5</v>
          </cell>
          <cell r="AA7" t="str">
            <v>NULL</v>
          </cell>
          <cell r="AB7" t="str">
            <v>NULL</v>
          </cell>
          <cell r="AC7" t="str">
            <v>historia sobre el banco de mexicano&lt;br&gt;</v>
          </cell>
        </row>
        <row r="8">
          <cell r="A8">
            <v>6110000026316</v>
          </cell>
          <cell r="B8">
            <v>61100</v>
          </cell>
          <cell r="C8">
            <v>1</v>
          </cell>
          <cell r="D8">
            <v>42648</v>
          </cell>
          <cell r="E8" t="str">
            <v>NULL</v>
          </cell>
          <cell r="F8" t="str">
            <v>NULL</v>
          </cell>
          <cell r="G8" t="str">
            <v>SANCHEZ</v>
          </cell>
          <cell r="H8" t="str">
            <v>MERA</v>
          </cell>
          <cell r="I8" t="str">
            <v>NURY</v>
          </cell>
          <cell r="J8" t="str">
            <v>NULL</v>
          </cell>
          <cell r="K8" t="str">
            <v>5 DE MAYO NUM 60</v>
          </cell>
          <cell r="L8">
            <v>16</v>
          </cell>
          <cell r="M8">
            <v>12</v>
          </cell>
          <cell r="N8" t="str">
            <v>San Juan Tepa</v>
          </cell>
          <cell r="O8">
            <v>13</v>
          </cell>
          <cell r="P8">
            <v>13023</v>
          </cell>
          <cell r="Q8">
            <v>42671</v>
          </cell>
          <cell r="R8">
            <v>7721178310</v>
          </cell>
          <cell r="S8" t="str">
            <v>nuritzia.123@gmail.com</v>
          </cell>
          <cell r="T8">
            <v>131</v>
          </cell>
          <cell r="U8" t="str">
            <v>NULL</v>
          </cell>
          <cell r="V8" t="str">
            <v>NULL</v>
          </cell>
          <cell r="W8" t="str">
            <v>M</v>
          </cell>
          <cell r="X8">
            <v>36125</v>
          </cell>
          <cell r="Y8">
            <v>0</v>
          </cell>
          <cell r="Z8">
            <v>5</v>
          </cell>
          <cell r="AA8" t="str">
            <v>NULL</v>
          </cell>
          <cell r="AB8" t="str">
            <v>NULL</v>
          </cell>
          <cell r="AC8" t="str">
            <v>que es el banco de mexico&lt;br&gt;</v>
          </cell>
        </row>
        <row r="9">
          <cell r="A9">
            <v>6110000026116</v>
          </cell>
          <cell r="B9">
            <v>61100</v>
          </cell>
          <cell r="C9">
            <v>1</v>
          </cell>
          <cell r="D9">
            <v>42648</v>
          </cell>
          <cell r="E9" t="str">
            <v>NULL</v>
          </cell>
          <cell r="F9" t="str">
            <v>NULL</v>
          </cell>
          <cell r="G9" t="str">
            <v>MENDOZA</v>
          </cell>
          <cell r="H9" t="str">
            <v>SANCHEZ</v>
          </cell>
          <cell r="I9" t="str">
            <v>NURY SEGGAL</v>
          </cell>
          <cell r="J9" t="str">
            <v>NULL</v>
          </cell>
          <cell r="K9" t="str">
            <v>5 DE MAYO</v>
          </cell>
          <cell r="L9">
            <v>60</v>
          </cell>
          <cell r="M9">
            <v>12</v>
          </cell>
          <cell r="N9" t="str">
            <v>Tepatepec</v>
          </cell>
          <cell r="O9">
            <v>13</v>
          </cell>
          <cell r="P9">
            <v>13023</v>
          </cell>
          <cell r="Q9">
            <v>42660</v>
          </cell>
          <cell r="R9">
            <v>7721178310</v>
          </cell>
          <cell r="S9" t="str">
            <v>nuritzia.123@gmail.com</v>
          </cell>
          <cell r="T9">
            <v>131</v>
          </cell>
          <cell r="U9" t="str">
            <v>NULL</v>
          </cell>
          <cell r="V9" t="str">
            <v>NULL</v>
          </cell>
          <cell r="W9" t="str">
            <v>M</v>
          </cell>
          <cell r="X9">
            <v>36125</v>
          </cell>
          <cell r="Y9">
            <v>21</v>
          </cell>
          <cell r="Z9">
            <v>5</v>
          </cell>
          <cell r="AA9" t="str">
            <v>NULL</v>
          </cell>
          <cell r="AB9" t="str">
            <v>NULL</v>
          </cell>
          <cell r="AC9" t="str">
            <v>historia del banco de mexico&lt;br&gt;</v>
          </cell>
        </row>
        <row r="10">
          <cell r="A10">
            <v>6110000026516</v>
          </cell>
          <cell r="B10">
            <v>61100</v>
          </cell>
          <cell r="C10">
            <v>0</v>
          </cell>
          <cell r="D10">
            <v>42649</v>
          </cell>
          <cell r="E10" t="str">
            <v>CONSTRUCTORA OTNUSA, S.A. DE C.V.</v>
          </cell>
          <cell r="F10" t="str">
            <v>NULL</v>
          </cell>
          <cell r="G10" t="str">
            <v xml:space="preserve">  </v>
          </cell>
          <cell r="H10" t="str">
            <v xml:space="preserve">  </v>
          </cell>
          <cell r="I10" t="str">
            <v>CONSTRUCTORA OTNUSA, S.A. DE C.V.</v>
          </cell>
          <cell r="J10" t="str">
            <v>NULL</v>
          </cell>
          <cell r="K10" t="str">
            <v xml:space="preserve">  </v>
          </cell>
          <cell r="L10" t="str">
            <v xml:space="preserve">  </v>
          </cell>
          <cell r="M10" t="str">
            <v xml:space="preserve">  </v>
          </cell>
          <cell r="N10" t="str">
            <v xml:space="preserve">  </v>
          </cell>
          <cell r="O10">
            <v>99</v>
          </cell>
          <cell r="P10">
            <v>999</v>
          </cell>
          <cell r="Q10" t="str">
            <v>null</v>
          </cell>
          <cell r="R10">
            <v>0</v>
          </cell>
          <cell r="S10" t="str">
            <v>pro_jur@yahoo.com.mx</v>
          </cell>
          <cell r="T10">
            <v>131</v>
          </cell>
          <cell r="U10" t="str">
            <v>NULL</v>
          </cell>
          <cell r="V10" t="str">
            <v>NULL</v>
          </cell>
          <cell r="W10" t="str">
            <v>H</v>
          </cell>
          <cell r="X10">
            <v>42370</v>
          </cell>
          <cell r="Y10">
            <v>0</v>
          </cell>
          <cell r="Z10">
            <v>6</v>
          </cell>
          <cell r="AA10" t="str">
            <v>Ninguno</v>
          </cell>
          <cell r="AB10" t="str">
            <v>NULL</v>
          </cell>
          <cell r="AC10" t="str">
            <v>CONTRATOS, PERMISOS O RELACIÃ“N CON CONSTRUCTORA OTNUSA, S.A. DE C.V.</v>
          </cell>
        </row>
        <row r="11">
          <cell r="A11">
            <v>6110000025816</v>
          </cell>
          <cell r="B11">
            <v>61100</v>
          </cell>
          <cell r="C11">
            <v>1</v>
          </cell>
          <cell r="D11">
            <v>42646</v>
          </cell>
          <cell r="E11" t="str">
            <v>NINGUNO</v>
          </cell>
          <cell r="F11" t="str">
            <v>NULL</v>
          </cell>
          <cell r="G11" t="str">
            <v>MORAL</v>
          </cell>
          <cell r="H11" t="str">
            <v xml:space="preserve">  </v>
          </cell>
          <cell r="I11" t="str">
            <v>SARAH.MORALVA</v>
          </cell>
          <cell r="J11" t="str">
            <v>NULL</v>
          </cell>
          <cell r="K11" t="str">
            <v xml:space="preserve">  </v>
          </cell>
          <cell r="L11" t="str">
            <v xml:space="preserve">  </v>
          </cell>
          <cell r="M11" t="str">
            <v xml:space="preserve">  </v>
          </cell>
          <cell r="N11" t="str">
            <v xml:space="preserve">  </v>
          </cell>
          <cell r="O11">
            <v>99</v>
          </cell>
          <cell r="P11">
            <v>999</v>
          </cell>
          <cell r="Q11" t="str">
            <v>null</v>
          </cell>
          <cell r="R11">
            <v>0</v>
          </cell>
          <cell r="S11" t="str">
            <v>sarah.moralva@gmail.com</v>
          </cell>
          <cell r="T11">
            <v>131</v>
          </cell>
          <cell r="U11" t="str">
            <v>NULL</v>
          </cell>
          <cell r="V11" t="str">
            <v>NULL</v>
          </cell>
          <cell r="W11" t="str">
            <v>H</v>
          </cell>
          <cell r="X11">
            <v>42370</v>
          </cell>
          <cell r="Y11">
            <v>0</v>
          </cell>
          <cell r="Z11">
            <v>6</v>
          </cell>
          <cell r="AA11" t="str">
            <v>Ninguno</v>
          </cell>
          <cell r="AB11" t="str">
            <v>NULL</v>
          </cell>
          <cell r="AC11" t="str">
            <v>Â¿CuÃ¡les han sido las causas por las que  el dÃ³lar ha estado incrementando su valor en los Ãºltimos 12 meses del aÃ±o 2015- 2016?Â¿QuÃ© soluciones se realizarÃ¡n para poner un alto ante este incremento?En caso de que la informaciÃ³n sea reservada favor de mandarme el archivo en versiÃ³n pÃºblica</v>
          </cell>
        </row>
        <row r="12">
          <cell r="A12">
            <v>6110000025716</v>
          </cell>
          <cell r="B12">
            <v>61100</v>
          </cell>
          <cell r="C12">
            <v>1</v>
          </cell>
          <cell r="D12">
            <v>42646</v>
          </cell>
          <cell r="E12" t="str">
            <v>NULL</v>
          </cell>
          <cell r="F12" t="str">
            <v>NULL</v>
          </cell>
          <cell r="G12" t="str">
            <v>OL</v>
          </cell>
          <cell r="H12" t="str">
            <v>OK</v>
          </cell>
          <cell r="I12" t="str">
            <v>OK</v>
          </cell>
          <cell r="J12" t="str">
            <v>NULL</v>
          </cell>
          <cell r="K12" t="str">
            <v>OK</v>
          </cell>
          <cell r="L12" t="str">
            <v>OK</v>
          </cell>
          <cell r="M12" t="str">
            <v>OK</v>
          </cell>
          <cell r="N12" t="str">
            <v>Acapulco</v>
          </cell>
          <cell r="O12">
            <v>2</v>
          </cell>
          <cell r="P12">
            <v>2001</v>
          </cell>
          <cell r="Q12">
            <v>22890</v>
          </cell>
          <cell r="R12" t="str">
            <v>NULL</v>
          </cell>
          <cell r="S12" t="str">
            <v>alfredo_paredes@hotmail.es</v>
          </cell>
          <cell r="T12">
            <v>131</v>
          </cell>
          <cell r="U12" t="str">
            <v>NULL</v>
          </cell>
          <cell r="V12" t="str">
            <v>NULL</v>
          </cell>
          <cell r="W12" t="str">
            <v>H</v>
          </cell>
          <cell r="X12">
            <v>34602</v>
          </cell>
          <cell r="Y12">
            <v>31</v>
          </cell>
          <cell r="Z12">
            <v>5</v>
          </cell>
          <cell r="AA12" t="str">
            <v>NULL</v>
          </cell>
          <cell r="AB12" t="str">
            <v>NULL</v>
          </cell>
          <cell r="AC12" t="str">
            <v>Quiero saber, cuanto es el total de dinero que recibe el presidente del banco de MÃ©xico por aÃ±o contando todas las prestaciones que percibe&lt;br&gt;</v>
          </cell>
        </row>
        <row r="13">
          <cell r="A13">
            <v>6110000026716</v>
          </cell>
          <cell r="B13">
            <v>61100</v>
          </cell>
          <cell r="C13">
            <v>1</v>
          </cell>
          <cell r="D13">
            <v>42650</v>
          </cell>
          <cell r="E13" t="str">
            <v>NINGUNO</v>
          </cell>
          <cell r="F13" t="str">
            <v>NULL</v>
          </cell>
          <cell r="G13" t="str">
            <v>NOVOA</v>
          </cell>
          <cell r="H13" t="str">
            <v>GONZÃLEZ</v>
          </cell>
          <cell r="I13" t="str">
            <v>KARINA</v>
          </cell>
          <cell r="J13" t="str">
            <v>NULL</v>
          </cell>
          <cell r="K13" t="str">
            <v xml:space="preserve">  </v>
          </cell>
          <cell r="L13" t="str">
            <v xml:space="preserve">  </v>
          </cell>
          <cell r="M13" t="str">
            <v xml:space="preserve">  </v>
          </cell>
          <cell r="N13" t="str">
            <v xml:space="preserve">  </v>
          </cell>
          <cell r="O13">
            <v>99</v>
          </cell>
          <cell r="P13">
            <v>999</v>
          </cell>
          <cell r="Q13" t="str">
            <v>null</v>
          </cell>
          <cell r="R13">
            <v>0</v>
          </cell>
          <cell r="S13" t="str">
            <v>knovoa@valegal.com.mx</v>
          </cell>
          <cell r="T13">
            <v>131</v>
          </cell>
          <cell r="U13" t="str">
            <v>NULL</v>
          </cell>
          <cell r="V13" t="str">
            <v>NULL</v>
          </cell>
          <cell r="W13" t="str">
            <v>H</v>
          </cell>
          <cell r="X13">
            <v>42370</v>
          </cell>
          <cell r="Y13">
            <v>0</v>
          </cell>
          <cell r="Z13">
            <v>5</v>
          </cell>
          <cell r="AA13" t="str">
            <v>Ninguno</v>
          </cell>
          <cell r="AB13" t="str">
            <v>NULL</v>
          </cell>
          <cell r="AC13" t="str">
            <v>Con cuanto capital, moneda nacional, cuenta el Fondo Nacional del PetrÃ³leo, en la actualidad.</v>
          </cell>
        </row>
        <row r="14">
          <cell r="A14">
            <v>6110000026616</v>
          </cell>
          <cell r="B14">
            <v>61100</v>
          </cell>
          <cell r="C14">
            <v>1</v>
          </cell>
          <cell r="D14">
            <v>42650</v>
          </cell>
          <cell r="E14" t="str">
            <v>NULL</v>
          </cell>
          <cell r="F14" t="str">
            <v>NULL</v>
          </cell>
          <cell r="G14" t="str">
            <v>VELÃZQUEZ</v>
          </cell>
          <cell r="H14" t="str">
            <v>VELÃZQUEZ</v>
          </cell>
          <cell r="I14" t="str">
            <v>ARMANDO</v>
          </cell>
          <cell r="J14" t="str">
            <v>NULL</v>
          </cell>
          <cell r="K14" t="str">
            <v>35 ORIENTE</v>
          </cell>
          <cell r="L14">
            <v>88</v>
          </cell>
          <cell r="M14">
            <v>3</v>
          </cell>
          <cell r="N14" t="str">
            <v>Villa las Flores</v>
          </cell>
          <cell r="O14">
            <v>21</v>
          </cell>
          <cell r="P14">
            <v>21114</v>
          </cell>
          <cell r="Q14">
            <v>72229</v>
          </cell>
          <cell r="R14">
            <v>522222599897</v>
          </cell>
          <cell r="S14" t="str">
            <v>budoiri@gmail.com</v>
          </cell>
          <cell r="T14">
            <v>131</v>
          </cell>
          <cell r="U14" t="str">
            <v>NULL</v>
          </cell>
          <cell r="V14" t="str">
            <v>NULL</v>
          </cell>
          <cell r="W14" t="str">
            <v>H</v>
          </cell>
          <cell r="X14">
            <v>34018</v>
          </cell>
          <cell r="Y14">
            <v>31</v>
          </cell>
          <cell r="Z14">
            <v>5</v>
          </cell>
          <cell r="AA14" t="str">
            <v>NULL</v>
          </cell>
          <cell r="AB14" t="str">
            <v>NULL</v>
          </cell>
          <cell r="AC14" t="str">
            <v>Cual es la norma, ley o circular que hace que los bancos congelen las cuentas bancarias cuando haces mas depÃ³sitos de los que promedias?&lt;br&gt;</v>
          </cell>
        </row>
        <row r="15">
          <cell r="A15">
            <v>6110000026016</v>
          </cell>
          <cell r="B15">
            <v>61100</v>
          </cell>
          <cell r="C15">
            <v>1</v>
          </cell>
          <cell r="D15">
            <v>42647</v>
          </cell>
          <cell r="E15" t="str">
            <v>NULL</v>
          </cell>
          <cell r="F15" t="str">
            <v>NULL</v>
          </cell>
          <cell r="G15" t="str">
            <v>SAMANO</v>
          </cell>
          <cell r="H15" t="str">
            <v>NULL</v>
          </cell>
          <cell r="I15" t="str">
            <v>EVER</v>
          </cell>
          <cell r="J15" t="str">
            <v>NULL</v>
          </cell>
          <cell r="K15" t="str">
            <v>AV. SABALO CERRITOS</v>
          </cell>
          <cell r="L15">
            <v>6000</v>
          </cell>
          <cell r="M15" t="str">
            <v>NULL</v>
          </cell>
          <cell r="N15" t="str">
            <v>Quintas Del Mar</v>
          </cell>
          <cell r="O15">
            <v>25</v>
          </cell>
          <cell r="P15">
            <v>25012</v>
          </cell>
          <cell r="Q15">
            <v>82112</v>
          </cell>
          <cell r="R15" t="str">
            <v>NULL</v>
          </cell>
          <cell r="S15" t="str">
            <v>jesussamano2094@gmail.com</v>
          </cell>
          <cell r="T15">
            <v>131</v>
          </cell>
          <cell r="U15" t="str">
            <v>NULL</v>
          </cell>
          <cell r="V15" t="str">
            <v>NULL</v>
          </cell>
          <cell r="W15" t="str">
            <v>NULL</v>
          </cell>
          <cell r="X15" t="str">
            <v>NULL</v>
          </cell>
          <cell r="Y15">
            <v>0</v>
          </cell>
          <cell r="Z15">
            <v>5</v>
          </cell>
          <cell r="AA15" t="str">
            <v>NULL</v>
          </cell>
          <cell r="AB15" t="str">
            <v>NULL</v>
          </cell>
          <cell r="AC15" t="str">
            <v>segÃºn el articulo 79 fracciÃ³n 23 de la ley de ISR, en base a que operaciones obtienen su remanente de operaciÃ³n el cuan en parte del mismo se le es entregado al gobierno de mexico.&lt;br&gt;</v>
          </cell>
        </row>
        <row r="16">
          <cell r="A16">
            <v>6110000025916</v>
          </cell>
          <cell r="B16">
            <v>61100</v>
          </cell>
          <cell r="C16">
            <v>1</v>
          </cell>
          <cell r="D16">
            <v>42647</v>
          </cell>
          <cell r="E16" t="str">
            <v>NULL</v>
          </cell>
          <cell r="F16" t="str">
            <v>NULL</v>
          </cell>
          <cell r="G16" t="str">
            <v>PEREZ</v>
          </cell>
          <cell r="H16" t="str">
            <v>SOSA</v>
          </cell>
          <cell r="I16" t="str">
            <v>JUAN</v>
          </cell>
          <cell r="J16" t="str">
            <v>NULL</v>
          </cell>
          <cell r="K16">
            <v>60</v>
          </cell>
          <cell r="L16">
            <v>60</v>
          </cell>
          <cell r="M16" t="str">
            <v>NULL</v>
          </cell>
          <cell r="N16" t="str">
            <v>Altabrisa</v>
          </cell>
          <cell r="O16">
            <v>31</v>
          </cell>
          <cell r="P16">
            <v>31050</v>
          </cell>
          <cell r="Q16">
            <v>97130</v>
          </cell>
          <cell r="R16">
            <v>9876543210</v>
          </cell>
          <cell r="S16" t="str">
            <v>eyquepeiper@gmail.com</v>
          </cell>
          <cell r="T16">
            <v>131</v>
          </cell>
          <cell r="U16" t="str">
            <v>NULL</v>
          </cell>
          <cell r="V16" t="str">
            <v>NULL</v>
          </cell>
          <cell r="W16" t="str">
            <v>H</v>
          </cell>
          <cell r="X16" t="str">
            <v>NULL</v>
          </cell>
          <cell r="Y16">
            <v>0</v>
          </cell>
          <cell r="Z16">
            <v>5</v>
          </cell>
          <cell r="AA16" t="str">
            <v>NULL</v>
          </cell>
          <cell r="AB16" t="str">
            <v>NULL</v>
          </cell>
          <cell r="AC16" t="str">
            <v>1.- Al dia de hoy, solicito saber la Relacion de Vacantes con perfil de Licenciatura en Administracion, afines y equivalentes (nombre especifico del puesto, domicilio del puesto, objetivo general del puesto, sueldo mensual bruto, sueldo mensual neto, nombre del jefe inmediato, puesto especifico del jefe inmediato, que sea solo de confianza o eventual o por honorarios o por facturacion, datos del contacto para solicitar la vacante, entre estos datos estan: nombre y puesto de la persona, correo, telefono, extension telefonica). 2.- del 1 de enero 2016 al dia de hoy, solicito saber el nombre completo, puesto especifico, domicilio del puesto, sueldo mensual bruto y neto, y fecha de la alta en el IMSS. 3.- del 1 de enero 2016 al dia de hoy, solicito saber el nombre completo, puesto especifico, domicilio del puesto, sueldo mensual bruto y neto, y fecha de la alta en el IMSS, asi como las hojas de su calculo detallado de su finiquito o liquidacion y el motivo por el cual se dieron de baja de su institucion.&lt;br&gt;</v>
          </cell>
        </row>
        <row r="17">
          <cell r="A17">
            <v>6110000026416</v>
          </cell>
          <cell r="B17">
            <v>61100</v>
          </cell>
          <cell r="C17">
            <v>1</v>
          </cell>
          <cell r="D17">
            <v>42648</v>
          </cell>
          <cell r="E17" t="str">
            <v>NINGUNO</v>
          </cell>
          <cell r="F17" t="str">
            <v>NULL</v>
          </cell>
          <cell r="G17" t="str">
            <v>MARQUEZ</v>
          </cell>
          <cell r="H17" t="str">
            <v>BUENROSTRO</v>
          </cell>
          <cell r="I17" t="str">
            <v>IVAN</v>
          </cell>
          <cell r="J17" t="str">
            <v>NULL</v>
          </cell>
          <cell r="K17" t="str">
            <v>CONCORDIA</v>
          </cell>
          <cell r="L17">
            <v>65</v>
          </cell>
          <cell r="M17" t="str">
            <v xml:space="preserve">  </v>
          </cell>
          <cell r="N17" t="str">
            <v>La Federacha Secc Calzada</v>
          </cell>
          <cell r="O17">
            <v>14</v>
          </cell>
          <cell r="P17">
            <v>14039</v>
          </cell>
          <cell r="Q17">
            <v>44300</v>
          </cell>
          <cell r="R17">
            <v>0</v>
          </cell>
          <cell r="S17" t="str">
            <v>ivan.mb@mail.com</v>
          </cell>
          <cell r="T17">
            <v>131</v>
          </cell>
          <cell r="U17" t="str">
            <v>NULL</v>
          </cell>
          <cell r="V17" t="str">
            <v>NULL</v>
          </cell>
          <cell r="W17" t="str">
            <v>H</v>
          </cell>
          <cell r="X17">
            <v>42370</v>
          </cell>
          <cell r="Y17">
            <v>0</v>
          </cell>
          <cell r="Z17">
            <v>5</v>
          </cell>
          <cell r="AA17" t="str">
            <v>Ninguno</v>
          </cell>
          <cell r="AB17" t="str">
            <v>NULL</v>
          </cell>
          <cell r="AC17" t="str">
            <v>cual ha sido el monto de la deuda externa en los aÃ±os 2006, 2007, 2008, 2009, 2010, 2011, 2012, 2013, 2014, 2015 y el monto actual de la deuda externa</v>
          </cell>
        </row>
        <row r="18">
          <cell r="A18">
            <v>6110000026216</v>
          </cell>
          <cell r="B18">
            <v>61100</v>
          </cell>
          <cell r="C18">
            <v>1</v>
          </cell>
          <cell r="D18">
            <v>42648</v>
          </cell>
          <cell r="E18" t="str">
            <v>NULL</v>
          </cell>
          <cell r="F18" t="str">
            <v>NULL</v>
          </cell>
          <cell r="G18" t="str">
            <v>MENDOZA</v>
          </cell>
          <cell r="H18" t="str">
            <v>SANCHEZ</v>
          </cell>
          <cell r="I18" t="str">
            <v>NURY SEGGAL</v>
          </cell>
          <cell r="J18" t="str">
            <v>NULL</v>
          </cell>
          <cell r="K18" t="str">
            <v>5 DE MAYO</v>
          </cell>
          <cell r="L18">
            <v>60</v>
          </cell>
          <cell r="M18">
            <v>12</v>
          </cell>
          <cell r="N18" t="str">
            <v>Tepatepec</v>
          </cell>
          <cell r="O18">
            <v>13</v>
          </cell>
          <cell r="P18">
            <v>13023</v>
          </cell>
          <cell r="Q18">
            <v>42660</v>
          </cell>
          <cell r="R18">
            <v>7721178310</v>
          </cell>
          <cell r="S18" t="str">
            <v>nuritzia.123@gmail.com</v>
          </cell>
          <cell r="T18">
            <v>131</v>
          </cell>
          <cell r="U18" t="str">
            <v>NULL</v>
          </cell>
          <cell r="V18" t="str">
            <v>NULL</v>
          </cell>
          <cell r="W18" t="str">
            <v>M</v>
          </cell>
          <cell r="X18">
            <v>36125</v>
          </cell>
          <cell r="Y18">
            <v>21</v>
          </cell>
          <cell r="Z18">
            <v>5</v>
          </cell>
          <cell r="AA18" t="str">
            <v>NULL</v>
          </cell>
          <cell r="AB18" t="str">
            <v>NULL</v>
          </cell>
          <cell r="AC18" t="str">
            <v>historia sobre el banco de mexicano&lt;br&gt;</v>
          </cell>
        </row>
        <row r="19">
          <cell r="A19">
            <v>6110000026316</v>
          </cell>
          <cell r="B19">
            <v>61100</v>
          </cell>
          <cell r="C19">
            <v>1</v>
          </cell>
          <cell r="D19">
            <v>42648</v>
          </cell>
          <cell r="E19" t="str">
            <v>NULL</v>
          </cell>
          <cell r="F19" t="str">
            <v>NULL</v>
          </cell>
          <cell r="G19" t="str">
            <v>SANCHEZ</v>
          </cell>
          <cell r="H19" t="str">
            <v>MERA</v>
          </cell>
          <cell r="I19" t="str">
            <v>NURY</v>
          </cell>
          <cell r="J19" t="str">
            <v>NULL</v>
          </cell>
          <cell r="K19" t="str">
            <v>5 DE MAYO NUM 60</v>
          </cell>
          <cell r="L19">
            <v>16</v>
          </cell>
          <cell r="M19">
            <v>12</v>
          </cell>
          <cell r="N19" t="str">
            <v>San Juan Tepa</v>
          </cell>
          <cell r="O19">
            <v>13</v>
          </cell>
          <cell r="P19">
            <v>13023</v>
          </cell>
          <cell r="Q19">
            <v>42671</v>
          </cell>
          <cell r="R19">
            <v>7721178310</v>
          </cell>
          <cell r="S19" t="str">
            <v>nuritzia.123@gmail.com</v>
          </cell>
          <cell r="T19">
            <v>131</v>
          </cell>
          <cell r="U19" t="str">
            <v>NULL</v>
          </cell>
          <cell r="V19" t="str">
            <v>NULL</v>
          </cell>
          <cell r="W19" t="str">
            <v>M</v>
          </cell>
          <cell r="X19">
            <v>36125</v>
          </cell>
          <cell r="Y19">
            <v>0</v>
          </cell>
          <cell r="Z19">
            <v>5</v>
          </cell>
          <cell r="AA19" t="str">
            <v>NULL</v>
          </cell>
          <cell r="AB19" t="str">
            <v>NULL</v>
          </cell>
          <cell r="AC19" t="str">
            <v>que es el banco de mexico&lt;br&gt;</v>
          </cell>
        </row>
        <row r="20">
          <cell r="A20">
            <v>6110000026116</v>
          </cell>
          <cell r="B20">
            <v>61100</v>
          </cell>
          <cell r="C20">
            <v>1</v>
          </cell>
          <cell r="D20">
            <v>42648</v>
          </cell>
          <cell r="E20" t="str">
            <v>NULL</v>
          </cell>
          <cell r="F20" t="str">
            <v>NULL</v>
          </cell>
          <cell r="G20" t="str">
            <v>MENDOZA</v>
          </cell>
          <cell r="H20" t="str">
            <v>SANCHEZ</v>
          </cell>
          <cell r="I20" t="str">
            <v>NURY SEGGAL</v>
          </cell>
          <cell r="J20" t="str">
            <v>NULL</v>
          </cell>
          <cell r="K20" t="str">
            <v>5 DE MAYO</v>
          </cell>
          <cell r="L20">
            <v>60</v>
          </cell>
          <cell r="M20">
            <v>12</v>
          </cell>
          <cell r="N20" t="str">
            <v>Tepatepec</v>
          </cell>
          <cell r="O20">
            <v>13</v>
          </cell>
          <cell r="P20">
            <v>13023</v>
          </cell>
          <cell r="Q20">
            <v>42660</v>
          </cell>
          <cell r="R20">
            <v>7721178310</v>
          </cell>
          <cell r="S20" t="str">
            <v>nuritzia.123@gmail.com</v>
          </cell>
          <cell r="T20">
            <v>131</v>
          </cell>
          <cell r="U20" t="str">
            <v>NULL</v>
          </cell>
          <cell r="V20" t="str">
            <v>NULL</v>
          </cell>
          <cell r="W20" t="str">
            <v>M</v>
          </cell>
          <cell r="X20">
            <v>36125</v>
          </cell>
          <cell r="Y20">
            <v>21</v>
          </cell>
          <cell r="Z20">
            <v>5</v>
          </cell>
          <cell r="AA20" t="str">
            <v>NULL</v>
          </cell>
          <cell r="AB20" t="str">
            <v>NULL</v>
          </cell>
          <cell r="AC20" t="str">
            <v>historia del banco de mexico&lt;br&gt;</v>
          </cell>
        </row>
        <row r="21">
          <cell r="A21">
            <v>6110000026516</v>
          </cell>
          <cell r="B21">
            <v>61100</v>
          </cell>
          <cell r="C21">
            <v>0</v>
          </cell>
          <cell r="D21">
            <v>42649</v>
          </cell>
          <cell r="E21" t="str">
            <v>CONSTRUCTORA OTNUSA, S.A. DE C.V.</v>
          </cell>
          <cell r="F21" t="str">
            <v>NULL</v>
          </cell>
          <cell r="G21" t="str">
            <v xml:space="preserve">  </v>
          </cell>
          <cell r="H21" t="str">
            <v xml:space="preserve">  </v>
          </cell>
          <cell r="I21" t="str">
            <v>CONSTRUCTORA OTNUSA, S.A. DE C.V.</v>
          </cell>
          <cell r="J21" t="str">
            <v>NULL</v>
          </cell>
          <cell r="K21" t="str">
            <v xml:space="preserve">  </v>
          </cell>
          <cell r="L21" t="str">
            <v xml:space="preserve">  </v>
          </cell>
          <cell r="M21" t="str">
            <v xml:space="preserve">  </v>
          </cell>
          <cell r="N21" t="str">
            <v xml:space="preserve">  </v>
          </cell>
          <cell r="O21">
            <v>99</v>
          </cell>
          <cell r="P21">
            <v>999</v>
          </cell>
          <cell r="Q21" t="str">
            <v>null</v>
          </cell>
          <cell r="R21">
            <v>0</v>
          </cell>
          <cell r="S21" t="str">
            <v>pro_jur@yahoo.com.mx</v>
          </cell>
          <cell r="T21">
            <v>131</v>
          </cell>
          <cell r="U21" t="str">
            <v>NULL</v>
          </cell>
          <cell r="V21" t="str">
            <v>NULL</v>
          </cell>
          <cell r="W21" t="str">
            <v>H</v>
          </cell>
          <cell r="X21">
            <v>42370</v>
          </cell>
          <cell r="Y21">
            <v>0</v>
          </cell>
          <cell r="Z21">
            <v>6</v>
          </cell>
          <cell r="AA21" t="str">
            <v>Ninguno</v>
          </cell>
          <cell r="AB21" t="str">
            <v>NULL</v>
          </cell>
          <cell r="AC21" t="str">
            <v>CONTRATOS, PERMISOS O RELACIÃ“N CON CONSTRUCTORA OTNUSA, S.A. DE C.V.</v>
          </cell>
        </row>
        <row r="22">
          <cell r="A22">
            <v>6110000026716</v>
          </cell>
          <cell r="B22">
            <v>61100</v>
          </cell>
          <cell r="C22">
            <v>1</v>
          </cell>
          <cell r="D22">
            <v>42650</v>
          </cell>
          <cell r="E22" t="str">
            <v>NINGUNO</v>
          </cell>
          <cell r="F22" t="str">
            <v>NULL</v>
          </cell>
          <cell r="G22" t="str">
            <v>NOVOA</v>
          </cell>
          <cell r="H22" t="str">
            <v>GONZÃLEZ</v>
          </cell>
          <cell r="I22" t="str">
            <v>KARINA</v>
          </cell>
          <cell r="J22" t="str">
            <v>NULL</v>
          </cell>
          <cell r="K22" t="str">
            <v xml:space="preserve">  </v>
          </cell>
          <cell r="L22" t="str">
            <v xml:space="preserve">  </v>
          </cell>
          <cell r="M22" t="str">
            <v xml:space="preserve">  </v>
          </cell>
          <cell r="N22" t="str">
            <v xml:space="preserve">  </v>
          </cell>
          <cell r="O22">
            <v>99</v>
          </cell>
          <cell r="P22">
            <v>999</v>
          </cell>
          <cell r="Q22" t="str">
            <v>null</v>
          </cell>
          <cell r="R22">
            <v>0</v>
          </cell>
          <cell r="S22" t="str">
            <v>knovoa@valegal.com.mx</v>
          </cell>
          <cell r="T22">
            <v>131</v>
          </cell>
          <cell r="U22" t="str">
            <v>NULL</v>
          </cell>
          <cell r="V22" t="str">
            <v>NULL</v>
          </cell>
          <cell r="W22" t="str">
            <v>H</v>
          </cell>
          <cell r="X22">
            <v>42370</v>
          </cell>
          <cell r="Y22">
            <v>0</v>
          </cell>
          <cell r="Z22">
            <v>5</v>
          </cell>
          <cell r="AA22" t="str">
            <v>Ninguno</v>
          </cell>
          <cell r="AB22" t="str">
            <v>NULL</v>
          </cell>
          <cell r="AC22" t="str">
            <v>Con cuanto capital, moneda nacional, cuenta el Fondo Nacional del PetrÃ³leo, en la actualidad.</v>
          </cell>
        </row>
        <row r="23">
          <cell r="A23">
            <v>6110000026616</v>
          </cell>
          <cell r="B23">
            <v>61100</v>
          </cell>
          <cell r="C23">
            <v>1</v>
          </cell>
          <cell r="D23">
            <v>42650</v>
          </cell>
          <cell r="E23" t="str">
            <v>NULL</v>
          </cell>
          <cell r="F23" t="str">
            <v>NULL</v>
          </cell>
          <cell r="G23" t="str">
            <v>VELÃZQUEZ</v>
          </cell>
          <cell r="H23" t="str">
            <v>VELÃZQUEZ</v>
          </cell>
          <cell r="I23" t="str">
            <v>ARMANDO</v>
          </cell>
          <cell r="J23" t="str">
            <v>NULL</v>
          </cell>
          <cell r="K23" t="str">
            <v>35 ORIENTE</v>
          </cell>
          <cell r="L23">
            <v>88</v>
          </cell>
          <cell r="M23">
            <v>3</v>
          </cell>
          <cell r="N23" t="str">
            <v>Villa las Flores</v>
          </cell>
          <cell r="O23">
            <v>21</v>
          </cell>
          <cell r="P23">
            <v>21114</v>
          </cell>
          <cell r="Q23">
            <v>72229</v>
          </cell>
          <cell r="R23">
            <v>522222599897</v>
          </cell>
          <cell r="S23" t="str">
            <v>budoiri@gmail.com</v>
          </cell>
          <cell r="T23">
            <v>131</v>
          </cell>
          <cell r="U23" t="str">
            <v>NULL</v>
          </cell>
          <cell r="V23" t="str">
            <v>NULL</v>
          </cell>
          <cell r="W23" t="str">
            <v>H</v>
          </cell>
          <cell r="X23">
            <v>34018</v>
          </cell>
          <cell r="Y23">
            <v>31</v>
          </cell>
          <cell r="Z23">
            <v>5</v>
          </cell>
          <cell r="AA23" t="str">
            <v>NULL</v>
          </cell>
          <cell r="AB23" t="str">
            <v>NULL</v>
          </cell>
          <cell r="AC23" t="str">
            <v>Cual es la norma, ley o circular que hace que los bancos congelen las cuentas bancarias cuando haces mas depÃ³sitos de los que promedias?&lt;br&gt;</v>
          </cell>
        </row>
        <row r="24">
          <cell r="A24">
            <v>6110000026816</v>
          </cell>
          <cell r="B24">
            <v>61100</v>
          </cell>
          <cell r="C24">
            <v>1</v>
          </cell>
          <cell r="D24">
            <v>42653</v>
          </cell>
          <cell r="E24" t="str">
            <v>NULL</v>
          </cell>
          <cell r="F24" t="str">
            <v>NULL</v>
          </cell>
          <cell r="G24" t="str">
            <v>YO</v>
          </cell>
          <cell r="H24" t="str">
            <v>NULL</v>
          </cell>
          <cell r="I24" t="str">
            <v>HOLA</v>
          </cell>
          <cell r="J24" t="str">
            <v>NULL</v>
          </cell>
          <cell r="K24" t="str">
            <v>AQUI</v>
          </cell>
          <cell r="L24">
            <v>25</v>
          </cell>
          <cell r="M24" t="str">
            <v>NULL</v>
          </cell>
          <cell r="N24" t="str">
            <v>Arandas</v>
          </cell>
          <cell r="O24">
            <v>14</v>
          </cell>
          <cell r="P24">
            <v>14039</v>
          </cell>
          <cell r="Q24">
            <v>44720</v>
          </cell>
          <cell r="R24" t="str">
            <v>NULL</v>
          </cell>
          <cell r="S24" t="str">
            <v>cecy4@hotmail.com</v>
          </cell>
          <cell r="T24">
            <v>131</v>
          </cell>
          <cell r="U24" t="str">
            <v>NULL</v>
          </cell>
          <cell r="V24" t="str">
            <v>NULL</v>
          </cell>
          <cell r="W24" t="str">
            <v>M</v>
          </cell>
          <cell r="X24" t="str">
            <v>NULL</v>
          </cell>
          <cell r="Y24">
            <v>0</v>
          </cell>
          <cell r="Z24">
            <v>2</v>
          </cell>
          <cell r="AA24" t="str">
            <v>NULL</v>
          </cell>
          <cell r="AB24" t="str">
            <v>NULL</v>
          </cell>
          <cell r="AC24" t="str">
            <v>cual es la seguridad actual que tienen y cuales son los puntos mas vulnerables que tienen&lt;br&gt;</v>
          </cell>
        </row>
        <row r="25">
          <cell r="A25">
            <v>6110000026916</v>
          </cell>
          <cell r="B25">
            <v>61100</v>
          </cell>
          <cell r="C25">
            <v>1</v>
          </cell>
          <cell r="D25">
            <v>42653</v>
          </cell>
          <cell r="E25" t="str">
            <v>NINGUNO</v>
          </cell>
          <cell r="F25" t="str">
            <v>NULL</v>
          </cell>
          <cell r="G25" t="str">
            <v>ROCHA</v>
          </cell>
          <cell r="H25" t="str">
            <v xml:space="preserve">  </v>
          </cell>
          <cell r="I25" t="str">
            <v>MARIFER</v>
          </cell>
          <cell r="J25" t="str">
            <v>NULL</v>
          </cell>
          <cell r="K25" t="str">
            <v xml:space="preserve">  </v>
          </cell>
          <cell r="L25" t="str">
            <v xml:space="preserve">  </v>
          </cell>
          <cell r="M25" t="str">
            <v xml:space="preserve">  </v>
          </cell>
          <cell r="N25" t="str">
            <v xml:space="preserve">  </v>
          </cell>
          <cell r="O25">
            <v>99</v>
          </cell>
          <cell r="P25">
            <v>999</v>
          </cell>
          <cell r="Q25" t="str">
            <v>null</v>
          </cell>
          <cell r="R25">
            <v>0</v>
          </cell>
          <cell r="S25" t="str">
            <v>mariferrocha54@gmail.com</v>
          </cell>
          <cell r="T25">
            <v>131</v>
          </cell>
          <cell r="U25" t="str">
            <v>NULL</v>
          </cell>
          <cell r="V25" t="str">
            <v>NULL</v>
          </cell>
          <cell r="W25" t="str">
            <v>H</v>
          </cell>
          <cell r="X25">
            <v>42370</v>
          </cell>
          <cell r="Y25">
            <v>0</v>
          </cell>
          <cell r="Z25">
            <v>5</v>
          </cell>
          <cell r="AA25" t="str">
            <v>Ninguno</v>
          </cell>
          <cell r="AB25" t="str">
            <v>6110000026916.docx</v>
          </cell>
          <cell r="AC25" t="str">
            <v>Adjunto solicitud</v>
          </cell>
        </row>
        <row r="26">
          <cell r="A26">
            <v>6110000027016</v>
          </cell>
          <cell r="B26">
            <v>61100</v>
          </cell>
          <cell r="C26">
            <v>1</v>
          </cell>
          <cell r="D26">
            <v>42653</v>
          </cell>
          <cell r="E26" t="str">
            <v>NULL</v>
          </cell>
          <cell r="F26" t="str">
            <v>NULL</v>
          </cell>
          <cell r="G26" t="str">
            <v>MIRANDA</v>
          </cell>
          <cell r="H26" t="str">
            <v>LOPEZ</v>
          </cell>
          <cell r="I26" t="str">
            <v>VERONICA GABRIELA</v>
          </cell>
          <cell r="J26" t="str">
            <v>NULL</v>
          </cell>
          <cell r="K26" t="str">
            <v>RIO BACARICHI</v>
          </cell>
          <cell r="L26" t="str">
            <v>S/N</v>
          </cell>
          <cell r="M26" t="str">
            <v>S/N</v>
          </cell>
          <cell r="N26" t="str">
            <v>Salitrillo</v>
          </cell>
          <cell r="O26">
            <v>15</v>
          </cell>
          <cell r="P26">
            <v>15035</v>
          </cell>
          <cell r="Q26">
            <v>54685</v>
          </cell>
          <cell r="R26">
            <v>455546733931</v>
          </cell>
          <cell r="S26" t="str">
            <v>vega_ml19@hotmail.com</v>
          </cell>
          <cell r="T26">
            <v>131</v>
          </cell>
          <cell r="U26" t="str">
            <v>NULL</v>
          </cell>
          <cell r="V26" t="str">
            <v>NULL</v>
          </cell>
          <cell r="W26" t="str">
            <v>M</v>
          </cell>
          <cell r="X26">
            <v>31400</v>
          </cell>
          <cell r="Y26">
            <v>33</v>
          </cell>
          <cell r="Z26">
            <v>5</v>
          </cell>
          <cell r="AA26" t="str">
            <v>NULL</v>
          </cell>
          <cell r="AB26" t="str">
            <v>NULL</v>
          </cell>
          <cell r="AC26" t="str">
            <v>SOLICITO ME PUEDAN ENVIAR POR CORREO LOS ORGANIGRAMAS DEL SAT, SHCP, BANCO DE MEXICO, COMISION NACIONAL BANCARIA Y DE VALORES, COMISION NACIONAL DE SEGUROS Y FIANZAS, COMISION NACIONAL DE SISTEMA DEL AHORRO PARA EL RETIRO LES SOLICITO CON URGENCIA LA INFORMACION YA QUE ME LA SOLICITAN PARA UN PROYECTO EN LA UNIVERSIDAD Y AL ENTRAR A LAS PAGINAS DE CADA DEPENDENCIA NO PUDE TENER ACCESO A NINGUN ORGANIGRAMA&lt;br&gt;</v>
          </cell>
        </row>
        <row r="27">
          <cell r="A27">
            <v>6110000027416</v>
          </cell>
          <cell r="B27">
            <v>61100</v>
          </cell>
          <cell r="C27">
            <v>1</v>
          </cell>
          <cell r="D27">
            <v>42654</v>
          </cell>
          <cell r="E27" t="str">
            <v>NULL</v>
          </cell>
          <cell r="F27" t="str">
            <v>NULL</v>
          </cell>
          <cell r="G27" t="str">
            <v>CASTRO</v>
          </cell>
          <cell r="H27" t="str">
            <v>TREJO</v>
          </cell>
          <cell r="I27" t="str">
            <v>JESUS</v>
          </cell>
          <cell r="J27" t="str">
            <v>NULL</v>
          </cell>
          <cell r="K27" t="str">
            <v>THIERS</v>
          </cell>
          <cell r="L27">
            <v>251</v>
          </cell>
          <cell r="M27" t="str">
            <v>PISO 7</v>
          </cell>
          <cell r="N27" t="str">
            <v>Anzures</v>
          </cell>
          <cell r="O27">
            <v>9</v>
          </cell>
          <cell r="P27">
            <v>9016</v>
          </cell>
          <cell r="Q27">
            <v>11590</v>
          </cell>
          <cell r="R27" t="str">
            <v>NULL</v>
          </cell>
          <cell r="S27" t="str">
            <v>jcastillo@mimoni.com</v>
          </cell>
          <cell r="T27">
            <v>131</v>
          </cell>
          <cell r="U27" t="str">
            <v>NULL</v>
          </cell>
          <cell r="V27" t="str">
            <v>NULL</v>
          </cell>
          <cell r="W27" t="str">
            <v>H</v>
          </cell>
          <cell r="X27">
            <v>29509</v>
          </cell>
          <cell r="Y27">
            <v>50</v>
          </cell>
          <cell r="Z27">
            <v>5</v>
          </cell>
          <cell r="AA27" t="str">
            <v>NULL</v>
          </cell>
          <cell r="AB27" t="str">
            <v>6110000027416.xlsx</v>
          </cell>
          <cell r="AC27" t="str">
            <v>BANCO DE MÃ‰XICO &lt;br&gt;</v>
          </cell>
        </row>
        <row r="28">
          <cell r="A28">
            <v>6110000027316</v>
          </cell>
          <cell r="B28">
            <v>61100</v>
          </cell>
          <cell r="C28">
            <v>1</v>
          </cell>
          <cell r="D28">
            <v>42654</v>
          </cell>
          <cell r="E28" t="str">
            <v>NULL</v>
          </cell>
          <cell r="F28" t="str">
            <v>NULL</v>
          </cell>
          <cell r="G28" t="str">
            <v>CALLEJAS</v>
          </cell>
          <cell r="H28" t="str">
            <v>CALLEJAS</v>
          </cell>
          <cell r="I28" t="str">
            <v>CLAUDIA</v>
          </cell>
          <cell r="J28" t="str">
            <v>NULL</v>
          </cell>
          <cell r="K28" t="str">
            <v>AZALEA</v>
          </cell>
          <cell r="L28">
            <v>28</v>
          </cell>
          <cell r="M28" t="str">
            <v>NULL</v>
          </cell>
          <cell r="N28" t="str">
            <v>San AndrÃ©s</v>
          </cell>
          <cell r="O28">
            <v>9</v>
          </cell>
          <cell r="P28">
            <v>9011</v>
          </cell>
          <cell r="Q28">
            <v>13099</v>
          </cell>
          <cell r="R28">
            <v>5547985314</v>
          </cell>
          <cell r="S28" t="str">
            <v>claudiacallejas.unam@hotmail.es</v>
          </cell>
          <cell r="T28">
            <v>131</v>
          </cell>
          <cell r="U28" t="str">
            <v>NULL</v>
          </cell>
          <cell r="V28" t="str">
            <v>NULL</v>
          </cell>
          <cell r="W28" t="str">
            <v>M</v>
          </cell>
          <cell r="X28">
            <v>34107</v>
          </cell>
          <cell r="Y28">
            <v>21</v>
          </cell>
          <cell r="Z28">
            <v>5</v>
          </cell>
          <cell r="AA28" t="str">
            <v>NULL</v>
          </cell>
          <cell r="AB28" t="str">
            <v>NULL</v>
          </cell>
          <cell r="AC28" t="str">
            <v>Â¿A cuÃ¡nto ascendiÃ³ y cuÃ¡l fue el destino de los fondos registrados como pago de derechos que recibiÃ³ el FONDO MEXICANO DEL PETRÃ“LEO PARA LA ESTABILIZACIÃ“N Y EL DESARROLLO provenientes de las cuatro licitaciones realizadas en la ronda 1 y de las licitaciones de la ronda 2?&lt;br&gt;</v>
          </cell>
        </row>
        <row r="29">
          <cell r="A29">
            <v>6110000027216</v>
          </cell>
          <cell r="B29">
            <v>61100</v>
          </cell>
          <cell r="C29">
            <v>1</v>
          </cell>
          <cell r="D29">
            <v>42654</v>
          </cell>
          <cell r="E29" t="str">
            <v>NULL</v>
          </cell>
          <cell r="F29" t="str">
            <v>NULL</v>
          </cell>
          <cell r="G29" t="str">
            <v>GONZÃLEZ</v>
          </cell>
          <cell r="H29" t="str">
            <v>ALARCÃ“N</v>
          </cell>
          <cell r="I29" t="str">
            <v>HEBER SAMIR</v>
          </cell>
          <cell r="J29" t="str">
            <v>NULL</v>
          </cell>
          <cell r="K29" t="str">
            <v>CAMINO REAL A CHOLULA</v>
          </cell>
          <cell r="L29">
            <v>4101</v>
          </cell>
          <cell r="M29">
            <v>2</v>
          </cell>
          <cell r="N29" t="str">
            <v>San Andres Cholula</v>
          </cell>
          <cell r="O29">
            <v>21</v>
          </cell>
          <cell r="P29">
            <v>21119</v>
          </cell>
          <cell r="Q29">
            <v>72810</v>
          </cell>
          <cell r="R29">
            <v>2221263696</v>
          </cell>
          <cell r="S29" t="str">
            <v>heber_alarcon@hotmail.com</v>
          </cell>
          <cell r="T29">
            <v>131</v>
          </cell>
          <cell r="U29" t="str">
            <v>NULL</v>
          </cell>
          <cell r="V29" t="str">
            <v>NULL</v>
          </cell>
          <cell r="W29" t="str">
            <v>H</v>
          </cell>
          <cell r="X29">
            <v>34666</v>
          </cell>
          <cell r="Y29">
            <v>21</v>
          </cell>
          <cell r="Z29">
            <v>5</v>
          </cell>
          <cell r="AA29" t="str">
            <v>NULL</v>
          </cell>
          <cell r="AB29" t="str">
            <v>NULL</v>
          </cell>
          <cell r="AC29" t="str">
            <v>CuÃ¡l fue el ingreso que se obtuvo en el Banco de MÃ©xico por el cobro de intereses a sus contribuyentes en la fecha de primero de enero de dos mil catorce al veinte de diciembre del mismo aÃ±o. CuÃ¡l es la cantidad en lingotes de oro que tiene el Banco de MÃ©xico para que el peso tenga valor en nuestra naciÃ³n y que pertenezca dentro de la economÃ­a internacional.&lt;br&gt;</v>
          </cell>
        </row>
        <row r="30">
          <cell r="A30">
            <v>6110000027116</v>
          </cell>
          <cell r="B30">
            <v>61100</v>
          </cell>
          <cell r="C30">
            <v>1</v>
          </cell>
          <cell r="D30">
            <v>42654</v>
          </cell>
          <cell r="E30" t="str">
            <v>NINGUNO</v>
          </cell>
          <cell r="F30" t="str">
            <v>NULL</v>
          </cell>
          <cell r="G30" t="str">
            <v>MARTINEZ</v>
          </cell>
          <cell r="H30" t="str">
            <v>HERNANDEZ</v>
          </cell>
          <cell r="I30" t="str">
            <v>JOSE JAVIER</v>
          </cell>
          <cell r="J30" t="str">
            <v>NULL</v>
          </cell>
          <cell r="K30" t="str">
            <v>AVE DIVISION DEL NORTE</v>
          </cell>
          <cell r="L30">
            <v>3235</v>
          </cell>
          <cell r="M30" t="str">
            <v>C</v>
          </cell>
          <cell r="N30" t="str">
            <v>Pueblo La Candelaria</v>
          </cell>
          <cell r="O30">
            <v>9</v>
          </cell>
          <cell r="P30">
            <v>9003</v>
          </cell>
          <cell r="Q30">
            <v>4380</v>
          </cell>
          <cell r="R30">
            <v>0</v>
          </cell>
          <cell r="S30" t="str">
            <v>joseph_catfish28@hotmail.com</v>
          </cell>
          <cell r="T30">
            <v>131</v>
          </cell>
          <cell r="U30" t="str">
            <v>NULL</v>
          </cell>
          <cell r="V30" t="str">
            <v>NULL</v>
          </cell>
          <cell r="W30" t="str">
            <v>H</v>
          </cell>
          <cell r="X30">
            <v>42370</v>
          </cell>
          <cell r="Y30">
            <v>0</v>
          </cell>
          <cell r="Z30">
            <v>6</v>
          </cell>
          <cell r="AA30" t="str">
            <v>Ninguno</v>
          </cell>
          <cell r="AB30" t="str">
            <v>NULL</v>
          </cell>
          <cell r="AC30" t="str">
            <v>presupuestos</v>
          </cell>
        </row>
        <row r="31">
          <cell r="A31">
            <v>6110000026816</v>
          </cell>
          <cell r="B31">
            <v>61100</v>
          </cell>
          <cell r="C31">
            <v>1</v>
          </cell>
          <cell r="D31">
            <v>42653</v>
          </cell>
          <cell r="E31" t="str">
            <v>NULL</v>
          </cell>
          <cell r="F31" t="str">
            <v>NULL</v>
          </cell>
          <cell r="G31" t="str">
            <v>YO</v>
          </cell>
          <cell r="H31" t="str">
            <v>NULL</v>
          </cell>
          <cell r="I31" t="str">
            <v>HOLA</v>
          </cell>
          <cell r="J31" t="str">
            <v>NULL</v>
          </cell>
          <cell r="K31" t="str">
            <v>AQUI</v>
          </cell>
          <cell r="L31">
            <v>25</v>
          </cell>
          <cell r="M31" t="str">
            <v>NULL</v>
          </cell>
          <cell r="N31" t="str">
            <v>Arandas</v>
          </cell>
          <cell r="O31">
            <v>14</v>
          </cell>
          <cell r="P31">
            <v>14039</v>
          </cell>
          <cell r="Q31">
            <v>44720</v>
          </cell>
          <cell r="R31" t="str">
            <v>NULL</v>
          </cell>
          <cell r="S31" t="str">
            <v>cecy4@hotmail.com</v>
          </cell>
          <cell r="T31">
            <v>131</v>
          </cell>
          <cell r="U31" t="str">
            <v>NULL</v>
          </cell>
          <cell r="V31" t="str">
            <v>NULL</v>
          </cell>
          <cell r="W31" t="str">
            <v>M</v>
          </cell>
          <cell r="X31" t="str">
            <v>NULL</v>
          </cell>
          <cell r="Y31">
            <v>0</v>
          </cell>
          <cell r="Z31">
            <v>2</v>
          </cell>
          <cell r="AA31" t="str">
            <v>NULL</v>
          </cell>
          <cell r="AB31" t="str">
            <v>NULL</v>
          </cell>
          <cell r="AC31" t="str">
            <v>cual es la seguridad actual que tienen y cuales son los puntos mas vulnerables que tienen&lt;br&gt;</v>
          </cell>
        </row>
        <row r="32">
          <cell r="A32">
            <v>6110000026916</v>
          </cell>
          <cell r="B32">
            <v>61100</v>
          </cell>
          <cell r="C32">
            <v>1</v>
          </cell>
          <cell r="D32">
            <v>42653</v>
          </cell>
          <cell r="E32" t="str">
            <v>NINGUNO</v>
          </cell>
          <cell r="F32" t="str">
            <v>NULL</v>
          </cell>
          <cell r="G32" t="str">
            <v>ROCHA</v>
          </cell>
          <cell r="H32" t="str">
            <v xml:space="preserve">  </v>
          </cell>
          <cell r="I32" t="str">
            <v>MARIFER</v>
          </cell>
          <cell r="J32" t="str">
            <v>NULL</v>
          </cell>
          <cell r="K32" t="str">
            <v xml:space="preserve">  </v>
          </cell>
          <cell r="L32" t="str">
            <v xml:space="preserve">  </v>
          </cell>
          <cell r="M32" t="str">
            <v xml:space="preserve">  </v>
          </cell>
          <cell r="N32" t="str">
            <v xml:space="preserve">  </v>
          </cell>
          <cell r="O32">
            <v>99</v>
          </cell>
          <cell r="P32">
            <v>999</v>
          </cell>
          <cell r="Q32" t="str">
            <v>null</v>
          </cell>
          <cell r="R32">
            <v>0</v>
          </cell>
          <cell r="S32" t="str">
            <v>mariferrocha54@gmail.com</v>
          </cell>
          <cell r="T32">
            <v>131</v>
          </cell>
          <cell r="U32" t="str">
            <v>NULL</v>
          </cell>
          <cell r="V32" t="str">
            <v>NULL</v>
          </cell>
          <cell r="W32" t="str">
            <v>H</v>
          </cell>
          <cell r="X32">
            <v>42370</v>
          </cell>
          <cell r="Y32">
            <v>0</v>
          </cell>
          <cell r="Z32">
            <v>5</v>
          </cell>
          <cell r="AA32" t="str">
            <v>Ninguno</v>
          </cell>
          <cell r="AB32" t="str">
            <v>6110000026916.docx</v>
          </cell>
          <cell r="AC32" t="str">
            <v>Adjunto solicitud</v>
          </cell>
        </row>
        <row r="33">
          <cell r="A33">
            <v>6110000027016</v>
          </cell>
          <cell r="B33">
            <v>61100</v>
          </cell>
          <cell r="C33">
            <v>1</v>
          </cell>
          <cell r="D33">
            <v>42653</v>
          </cell>
          <cell r="E33" t="str">
            <v>NULL</v>
          </cell>
          <cell r="F33" t="str">
            <v>NULL</v>
          </cell>
          <cell r="G33" t="str">
            <v>MIRANDA</v>
          </cell>
          <cell r="H33" t="str">
            <v>LOPEZ</v>
          </cell>
          <cell r="I33" t="str">
            <v>VERONICA GABRIELA</v>
          </cell>
          <cell r="J33" t="str">
            <v>NULL</v>
          </cell>
          <cell r="K33" t="str">
            <v>RIO BACARICHI</v>
          </cell>
          <cell r="L33" t="str">
            <v>S/N</v>
          </cell>
          <cell r="M33" t="str">
            <v>S/N</v>
          </cell>
          <cell r="N33" t="str">
            <v>Salitrillo</v>
          </cell>
          <cell r="O33">
            <v>15</v>
          </cell>
          <cell r="P33">
            <v>15035</v>
          </cell>
          <cell r="Q33">
            <v>54685</v>
          </cell>
          <cell r="R33">
            <v>455546733931</v>
          </cell>
          <cell r="S33" t="str">
            <v>vega_ml19@hotmail.com</v>
          </cell>
          <cell r="T33">
            <v>131</v>
          </cell>
          <cell r="U33" t="str">
            <v>NULL</v>
          </cell>
          <cell r="V33" t="str">
            <v>NULL</v>
          </cell>
          <cell r="W33" t="str">
            <v>M</v>
          </cell>
          <cell r="X33">
            <v>31400</v>
          </cell>
          <cell r="Y33">
            <v>33</v>
          </cell>
          <cell r="Z33">
            <v>5</v>
          </cell>
          <cell r="AA33" t="str">
            <v>NULL</v>
          </cell>
          <cell r="AB33" t="str">
            <v>NULL</v>
          </cell>
          <cell r="AC33" t="str">
            <v>SOLICITO ME PUEDAN ENVIAR POR CORREO LOS ORGANIGRAMAS DEL SAT, SHCP, BANCO DE MEXICO, COMISION NACIONAL BANCARIA Y DE VALORES, COMISION NACIONAL DE SEGUROS Y FIANZAS, COMISION NACIONAL DE SISTEMA DEL AHORRO PARA EL RETIRO LES SOLICITO CON URGENCIA LA INFORMACION YA QUE ME LA SOLICITAN PARA UN PROYECTO EN LA UNIVERSIDAD Y AL ENTRAR A LAS PAGINAS DE CADA DEPENDENCIA NO PUDE TENER ACCESO A NINGUN ORGANIGRAMA&lt;br&gt;</v>
          </cell>
        </row>
        <row r="34">
          <cell r="A34">
            <v>6110000027416</v>
          </cell>
          <cell r="B34">
            <v>61100</v>
          </cell>
          <cell r="C34">
            <v>1</v>
          </cell>
          <cell r="D34">
            <v>42654</v>
          </cell>
          <cell r="E34" t="str">
            <v>NULL</v>
          </cell>
          <cell r="F34" t="str">
            <v>NULL</v>
          </cell>
          <cell r="G34" t="str">
            <v>CASTRO</v>
          </cell>
          <cell r="H34" t="str">
            <v>TREJO</v>
          </cell>
          <cell r="I34" t="str">
            <v>JESUS</v>
          </cell>
          <cell r="J34" t="str">
            <v>NULL</v>
          </cell>
          <cell r="K34" t="str">
            <v>THIERS</v>
          </cell>
          <cell r="L34">
            <v>251</v>
          </cell>
          <cell r="M34" t="str">
            <v>PISO 7</v>
          </cell>
          <cell r="N34" t="str">
            <v>Anzures</v>
          </cell>
          <cell r="O34">
            <v>9</v>
          </cell>
          <cell r="P34">
            <v>9016</v>
          </cell>
          <cell r="Q34">
            <v>11590</v>
          </cell>
          <cell r="R34" t="str">
            <v>NULL</v>
          </cell>
          <cell r="S34" t="str">
            <v>jcastillo@mimoni.com</v>
          </cell>
          <cell r="T34">
            <v>131</v>
          </cell>
          <cell r="U34" t="str">
            <v>NULL</v>
          </cell>
          <cell r="V34" t="str">
            <v>NULL</v>
          </cell>
          <cell r="W34" t="str">
            <v>H</v>
          </cell>
          <cell r="X34">
            <v>29509</v>
          </cell>
          <cell r="Y34">
            <v>50</v>
          </cell>
          <cell r="Z34">
            <v>5</v>
          </cell>
          <cell r="AA34" t="str">
            <v>NULL</v>
          </cell>
          <cell r="AB34" t="str">
            <v>6110000027416.xlsx</v>
          </cell>
          <cell r="AC34" t="str">
            <v>BANCO DE MÃ‰XICO &lt;br&gt;</v>
          </cell>
        </row>
        <row r="35">
          <cell r="A35">
            <v>6110000027316</v>
          </cell>
          <cell r="B35">
            <v>61100</v>
          </cell>
          <cell r="C35">
            <v>1</v>
          </cell>
          <cell r="D35">
            <v>42654</v>
          </cell>
          <cell r="E35" t="str">
            <v>NULL</v>
          </cell>
          <cell r="F35" t="str">
            <v>NULL</v>
          </cell>
          <cell r="G35" t="str">
            <v>CALLEJAS</v>
          </cell>
          <cell r="H35" t="str">
            <v>CALLEJAS</v>
          </cell>
          <cell r="I35" t="str">
            <v>CLAUDIA</v>
          </cell>
          <cell r="J35" t="str">
            <v>NULL</v>
          </cell>
          <cell r="K35" t="str">
            <v>AZALEA</v>
          </cell>
          <cell r="L35">
            <v>28</v>
          </cell>
          <cell r="M35" t="str">
            <v>NULL</v>
          </cell>
          <cell r="N35" t="str">
            <v>San AndrÃ©s</v>
          </cell>
          <cell r="O35">
            <v>9</v>
          </cell>
          <cell r="P35">
            <v>9011</v>
          </cell>
          <cell r="Q35">
            <v>13099</v>
          </cell>
          <cell r="R35">
            <v>5547985314</v>
          </cell>
          <cell r="S35" t="str">
            <v>claudiacallejas.unam@hotmail.es</v>
          </cell>
          <cell r="T35">
            <v>131</v>
          </cell>
          <cell r="U35" t="str">
            <v>NULL</v>
          </cell>
          <cell r="V35" t="str">
            <v>NULL</v>
          </cell>
          <cell r="W35" t="str">
            <v>M</v>
          </cell>
          <cell r="X35">
            <v>34107</v>
          </cell>
          <cell r="Y35">
            <v>21</v>
          </cell>
          <cell r="Z35">
            <v>5</v>
          </cell>
          <cell r="AA35" t="str">
            <v>NULL</v>
          </cell>
          <cell r="AB35" t="str">
            <v>NULL</v>
          </cell>
          <cell r="AC35" t="str">
            <v>Â¿A cuÃ¡nto ascendiÃ³ y cuÃ¡l fue el destino de los fondos registrados como pago de derechos que recibiÃ³ el FONDO MEXICANO DEL PETRÃ“LEO PARA LA ESTABILIZACIÃ“N Y EL DESARROLLO provenientes de las cuatro licitaciones realizadas en la ronda 1 y de las licitaciones de la ronda 2?&lt;br&gt;</v>
          </cell>
        </row>
        <row r="36">
          <cell r="A36">
            <v>6110000027216</v>
          </cell>
          <cell r="B36">
            <v>61100</v>
          </cell>
          <cell r="C36">
            <v>1</v>
          </cell>
          <cell r="D36">
            <v>42654</v>
          </cell>
          <cell r="E36" t="str">
            <v>NULL</v>
          </cell>
          <cell r="F36" t="str">
            <v>NULL</v>
          </cell>
          <cell r="G36" t="str">
            <v>GONZÃLEZ</v>
          </cell>
          <cell r="H36" t="str">
            <v>ALARCÃ“N</v>
          </cell>
          <cell r="I36" t="str">
            <v>HEBER SAMIR</v>
          </cell>
          <cell r="J36" t="str">
            <v>NULL</v>
          </cell>
          <cell r="K36" t="str">
            <v>CAMINO REAL A CHOLULA</v>
          </cell>
          <cell r="L36">
            <v>4101</v>
          </cell>
          <cell r="M36">
            <v>2</v>
          </cell>
          <cell r="N36" t="str">
            <v>San Andres Cholula</v>
          </cell>
          <cell r="O36">
            <v>21</v>
          </cell>
          <cell r="P36">
            <v>21119</v>
          </cell>
          <cell r="Q36">
            <v>72810</v>
          </cell>
          <cell r="R36">
            <v>2221263696</v>
          </cell>
          <cell r="S36" t="str">
            <v>heber_alarcon@hotmail.com</v>
          </cell>
          <cell r="T36">
            <v>131</v>
          </cell>
          <cell r="U36" t="str">
            <v>NULL</v>
          </cell>
          <cell r="V36" t="str">
            <v>NULL</v>
          </cell>
          <cell r="W36" t="str">
            <v>H</v>
          </cell>
          <cell r="X36">
            <v>34666</v>
          </cell>
          <cell r="Y36">
            <v>21</v>
          </cell>
          <cell r="Z36">
            <v>5</v>
          </cell>
          <cell r="AA36" t="str">
            <v>NULL</v>
          </cell>
          <cell r="AB36" t="str">
            <v>NULL</v>
          </cell>
          <cell r="AC36" t="str">
            <v>CuÃ¡l fue el ingreso que se obtuvo en el Banco de MÃ©xico por el cobro de intereses a sus contribuyentes en la fecha de primero de enero de dos mil catorce al veinte de diciembre del mismo aÃ±o. CuÃ¡l es la cantidad en lingotes de oro que tiene el Banco de MÃ©xico para que el peso tenga valor en nuestra naciÃ³n y que pertenezca dentro de la economÃ­a internacional.&lt;br&gt;</v>
          </cell>
        </row>
        <row r="37">
          <cell r="A37">
            <v>6110000027116</v>
          </cell>
          <cell r="B37">
            <v>61100</v>
          </cell>
          <cell r="C37">
            <v>1</v>
          </cell>
          <cell r="D37">
            <v>42654</v>
          </cell>
          <cell r="E37" t="str">
            <v>NINGUNO</v>
          </cell>
          <cell r="F37" t="str">
            <v>NULL</v>
          </cell>
          <cell r="G37" t="str">
            <v>MARTINEZ</v>
          </cell>
          <cell r="H37" t="str">
            <v>HERNANDEZ</v>
          </cell>
          <cell r="I37" t="str">
            <v>JOSE JAVIER</v>
          </cell>
          <cell r="J37" t="str">
            <v>NULL</v>
          </cell>
          <cell r="K37" t="str">
            <v>AVE DIVISION DEL NORTE</v>
          </cell>
          <cell r="L37">
            <v>3235</v>
          </cell>
          <cell r="M37" t="str">
            <v>C</v>
          </cell>
          <cell r="N37" t="str">
            <v>Pueblo La Candelaria</v>
          </cell>
          <cell r="O37">
            <v>9</v>
          </cell>
          <cell r="P37">
            <v>9003</v>
          </cell>
          <cell r="Q37">
            <v>4380</v>
          </cell>
          <cell r="R37">
            <v>0</v>
          </cell>
          <cell r="S37" t="str">
            <v>joseph_catfish28@hotmail.com</v>
          </cell>
          <cell r="T37">
            <v>131</v>
          </cell>
          <cell r="U37" t="str">
            <v>NULL</v>
          </cell>
          <cell r="V37" t="str">
            <v>NULL</v>
          </cell>
          <cell r="W37" t="str">
            <v>H</v>
          </cell>
          <cell r="X37">
            <v>42370</v>
          </cell>
          <cell r="Y37">
            <v>0</v>
          </cell>
          <cell r="Z37">
            <v>6</v>
          </cell>
          <cell r="AA37" t="str">
            <v>Ninguno</v>
          </cell>
          <cell r="AB37" t="str">
            <v>NULL</v>
          </cell>
          <cell r="AC37" t="str">
            <v>presupuestos</v>
          </cell>
        </row>
        <row r="38">
          <cell r="A38">
            <v>6110000027516</v>
          </cell>
          <cell r="B38">
            <v>61100</v>
          </cell>
          <cell r="C38">
            <v>1</v>
          </cell>
          <cell r="D38">
            <v>42655</v>
          </cell>
          <cell r="E38" t="str">
            <v>NULL</v>
          </cell>
          <cell r="F38" t="str">
            <v>NULL</v>
          </cell>
          <cell r="G38" t="str">
            <v>CHINO</v>
          </cell>
          <cell r="H38" t="str">
            <v>PEREZ</v>
          </cell>
          <cell r="I38" t="str">
            <v>PATRICIA YAZMIN</v>
          </cell>
          <cell r="J38" t="str">
            <v>NULL</v>
          </cell>
          <cell r="K38" t="str">
            <v>PROLONGACION PIRAMIDE</v>
          </cell>
          <cell r="L38">
            <v>6</v>
          </cell>
          <cell r="M38">
            <v>6</v>
          </cell>
          <cell r="N38" t="str">
            <v>Santo Tomas Ajusco</v>
          </cell>
          <cell r="O38">
            <v>9</v>
          </cell>
          <cell r="P38">
            <v>9012</v>
          </cell>
          <cell r="Q38">
            <v>14710</v>
          </cell>
          <cell r="R38">
            <v>5517794059</v>
          </cell>
          <cell r="S38" t="str">
            <v>chinop_07@hotmail.com</v>
          </cell>
          <cell r="T38">
            <v>131</v>
          </cell>
          <cell r="U38" t="str">
            <v>NULL</v>
          </cell>
          <cell r="V38" t="str">
            <v>NULL</v>
          </cell>
          <cell r="W38" t="str">
            <v>M</v>
          </cell>
          <cell r="X38">
            <v>34528</v>
          </cell>
          <cell r="Y38">
            <v>21</v>
          </cell>
          <cell r="Z38">
            <v>5</v>
          </cell>
          <cell r="AA38" t="str">
            <v>NULL</v>
          </cell>
          <cell r="AB38" t="str">
            <v>NULL</v>
          </cell>
          <cell r="AC38" t="str">
            <v>Â¿CuÃ¡l es  la evaluaciÃ³n psicomÃ©trica que la dependencia aplica para ingresar a trabajar en esta? PodrÃ­a proporcionarme los viÃ¡ticos desglosados por 6 meses del titular; los lugares a los cuales viajo, motivo de los  viajes y la asignaciÃ³n de gastos. PodrÃ­a proporcionarme el registro de asistencia del titular  de un mes. &lt;br&gt;</v>
          </cell>
        </row>
        <row r="39">
          <cell r="A39">
            <v>6110000027616</v>
          </cell>
          <cell r="B39">
            <v>61100</v>
          </cell>
          <cell r="C39">
            <v>1</v>
          </cell>
          <cell r="D39">
            <v>42656</v>
          </cell>
          <cell r="E39" t="str">
            <v>NINGUNO</v>
          </cell>
          <cell r="F39" t="str">
            <v>NULL</v>
          </cell>
          <cell r="G39" t="str">
            <v>WEBELMAN</v>
          </cell>
          <cell r="H39" t="str">
            <v>GONZALEZ</v>
          </cell>
          <cell r="I39" t="str">
            <v>ALEJANDRO RICARDO</v>
          </cell>
          <cell r="J39" t="str">
            <v>NULL</v>
          </cell>
          <cell r="K39" t="str">
            <v xml:space="preserve">  </v>
          </cell>
          <cell r="L39" t="str">
            <v xml:space="preserve">  </v>
          </cell>
          <cell r="M39" t="str">
            <v xml:space="preserve">  </v>
          </cell>
          <cell r="N39" t="str">
            <v xml:space="preserve">  </v>
          </cell>
          <cell r="O39">
            <v>99</v>
          </cell>
          <cell r="P39">
            <v>999</v>
          </cell>
          <cell r="Q39" t="str">
            <v>null</v>
          </cell>
          <cell r="R39">
            <v>0</v>
          </cell>
          <cell r="S39" t="str">
            <v>awego@hotmail.com</v>
          </cell>
          <cell r="T39">
            <v>131</v>
          </cell>
          <cell r="U39" t="str">
            <v>NULL</v>
          </cell>
          <cell r="V39" t="str">
            <v>NULL</v>
          </cell>
          <cell r="W39" t="str">
            <v>H</v>
          </cell>
          <cell r="X39">
            <v>42370</v>
          </cell>
          <cell r="Y39">
            <v>0</v>
          </cell>
          <cell r="Z39">
            <v>6</v>
          </cell>
          <cell r="AA39" t="str">
            <v>Ninguno</v>
          </cell>
          <cell r="AB39" t="str">
            <v>NULL</v>
          </cell>
          <cell r="AC39" t="str">
            <v>SE SOLICITA EL ULTIMO PRECIO DE SUSTRATO POLIMERICO PARA IMPRESION DE BILLETES CONTRATADO POR BANCO DE MEXICO CON LA EMPRESA INNOVIA</v>
          </cell>
        </row>
        <row r="40">
          <cell r="A40">
            <v>6110000027716</v>
          </cell>
          <cell r="B40">
            <v>61100</v>
          </cell>
          <cell r="C40">
            <v>1</v>
          </cell>
          <cell r="D40">
            <v>42657</v>
          </cell>
          <cell r="E40" t="str">
            <v>NULL</v>
          </cell>
          <cell r="F40" t="str">
            <v>NULL</v>
          </cell>
          <cell r="G40" t="str">
            <v>FRIAS</v>
          </cell>
          <cell r="H40" t="str">
            <v>NULL</v>
          </cell>
          <cell r="I40" t="str">
            <v>ADRIANA</v>
          </cell>
          <cell r="J40" t="str">
            <v>NULL</v>
          </cell>
          <cell r="K40" t="str">
            <v>CARRIZAL</v>
          </cell>
          <cell r="L40">
            <v>25</v>
          </cell>
          <cell r="M40" t="str">
            <v>NULL</v>
          </cell>
          <cell r="N40" t="str">
            <v>Copilco El Bajo</v>
          </cell>
          <cell r="O40">
            <v>9</v>
          </cell>
          <cell r="P40">
            <v>9003</v>
          </cell>
          <cell r="Q40">
            <v>4340</v>
          </cell>
          <cell r="R40" t="str">
            <v>NULL</v>
          </cell>
          <cell r="S40" t="str">
            <v>adrianafrias16@gmail.com</v>
          </cell>
          <cell r="T40">
            <v>131</v>
          </cell>
          <cell r="U40" t="str">
            <v>NULL</v>
          </cell>
          <cell r="V40" t="str">
            <v>NULL</v>
          </cell>
          <cell r="W40" t="str">
            <v>M</v>
          </cell>
          <cell r="X40" t="str">
            <v>NULL</v>
          </cell>
          <cell r="Y40">
            <v>21</v>
          </cell>
          <cell r="Z40">
            <v>5</v>
          </cell>
          <cell r="AA40" t="str">
            <v>NULL</v>
          </cell>
          <cell r="AB40" t="str">
            <v>NULL</v>
          </cell>
          <cell r="AC40" t="str">
            <v xml:space="preserve"> Â¿Cuanto gana Agustin Carstens director del Banco de MÃ©xico? Â¿CuÃ¡nto percibe el director AgustÃ­n Carstens? Â¿AgustÃ­n Carstens cuenta con prestaciones? Proporcionar ultimo recibo de pago del director AgustÃ­n Carstens. Proporcionar historia acadÃ©mica del director AgustÃ­n Carstens asÃ­ como su grado de estudios. Â¿AgustÃ­n Carstens cuenta con asesores? Â¿CuÃ¡ntos asesores tiene el director y cuanto ganan? &lt;br&gt;</v>
          </cell>
        </row>
        <row r="41">
          <cell r="A41">
            <v>6110000027516</v>
          </cell>
          <cell r="B41">
            <v>61100</v>
          </cell>
          <cell r="C41">
            <v>1</v>
          </cell>
          <cell r="D41">
            <v>42655</v>
          </cell>
          <cell r="E41" t="str">
            <v>NULL</v>
          </cell>
          <cell r="F41" t="str">
            <v>NULL</v>
          </cell>
          <cell r="G41" t="str">
            <v>CHINO</v>
          </cell>
          <cell r="H41" t="str">
            <v>PEREZ</v>
          </cell>
          <cell r="I41" t="str">
            <v>PATRICIA YAZMIN</v>
          </cell>
          <cell r="J41" t="str">
            <v>NULL</v>
          </cell>
          <cell r="K41" t="str">
            <v>PROLONGACION PIRAMIDE</v>
          </cell>
          <cell r="L41">
            <v>6</v>
          </cell>
          <cell r="M41">
            <v>6</v>
          </cell>
          <cell r="N41" t="str">
            <v>Santo Tomas Ajusco</v>
          </cell>
          <cell r="O41">
            <v>9</v>
          </cell>
          <cell r="P41">
            <v>9012</v>
          </cell>
          <cell r="Q41">
            <v>14710</v>
          </cell>
          <cell r="R41">
            <v>5517794059</v>
          </cell>
          <cell r="S41" t="str">
            <v>chinop_07@hotmail.com</v>
          </cell>
          <cell r="T41">
            <v>131</v>
          </cell>
          <cell r="U41" t="str">
            <v>NULL</v>
          </cell>
          <cell r="V41" t="str">
            <v>NULL</v>
          </cell>
          <cell r="W41" t="str">
            <v>M</v>
          </cell>
          <cell r="X41">
            <v>34528</v>
          </cell>
          <cell r="Y41">
            <v>21</v>
          </cell>
          <cell r="Z41">
            <v>5</v>
          </cell>
          <cell r="AA41" t="str">
            <v>NULL</v>
          </cell>
          <cell r="AB41" t="str">
            <v>NULL</v>
          </cell>
          <cell r="AC41" t="str">
            <v>Â¿CuÃ¡l es  la evaluaciÃ³n psicomÃ©trica que la dependencia aplica para ingresar a trabajar en esta? PodrÃ­a proporcionarme los viÃ¡ticos desglosados por 6 meses del titular; los lugares a los cuales viajo, motivo de los  viajes y la asignaciÃ³n de gastos. PodrÃ­a proporcionarme el registro de asistencia del titular  de un mes. &lt;br&gt;</v>
          </cell>
        </row>
        <row r="42">
          <cell r="A42">
            <v>6110000027616</v>
          </cell>
          <cell r="B42">
            <v>61100</v>
          </cell>
          <cell r="C42">
            <v>1</v>
          </cell>
          <cell r="D42">
            <v>42656</v>
          </cell>
          <cell r="E42" t="str">
            <v>NINGUNO</v>
          </cell>
          <cell r="F42" t="str">
            <v>NULL</v>
          </cell>
          <cell r="G42" t="str">
            <v>WEBELMAN</v>
          </cell>
          <cell r="H42" t="str">
            <v>GONZALEZ</v>
          </cell>
          <cell r="I42" t="str">
            <v>ALEJANDRO RICARDO</v>
          </cell>
          <cell r="J42" t="str">
            <v>NULL</v>
          </cell>
          <cell r="K42" t="str">
            <v xml:space="preserve">  </v>
          </cell>
          <cell r="L42" t="str">
            <v xml:space="preserve">  </v>
          </cell>
          <cell r="M42" t="str">
            <v xml:space="preserve">  </v>
          </cell>
          <cell r="N42" t="str">
            <v xml:space="preserve">  </v>
          </cell>
          <cell r="O42">
            <v>99</v>
          </cell>
          <cell r="P42">
            <v>999</v>
          </cell>
          <cell r="Q42" t="str">
            <v>null</v>
          </cell>
          <cell r="R42">
            <v>0</v>
          </cell>
          <cell r="S42" t="str">
            <v>awego@hotmail.com</v>
          </cell>
          <cell r="T42">
            <v>131</v>
          </cell>
          <cell r="U42" t="str">
            <v>NULL</v>
          </cell>
          <cell r="V42" t="str">
            <v>NULL</v>
          </cell>
          <cell r="W42" t="str">
            <v>H</v>
          </cell>
          <cell r="X42">
            <v>42370</v>
          </cell>
          <cell r="Y42">
            <v>0</v>
          </cell>
          <cell r="Z42">
            <v>6</v>
          </cell>
          <cell r="AA42" t="str">
            <v>Ninguno</v>
          </cell>
          <cell r="AB42" t="str">
            <v>NULL</v>
          </cell>
          <cell r="AC42" t="str">
            <v>SE SOLICITA EL ULTIMO PRECIO DE SUSTRATO POLIMERICO PARA IMPRESION DE BILLETES CONTRATADO POR BANCO DE MEXICO CON LA EMPRESA INNOVIA</v>
          </cell>
        </row>
        <row r="43">
          <cell r="A43">
            <v>6110000027716</v>
          </cell>
          <cell r="B43">
            <v>61100</v>
          </cell>
          <cell r="C43">
            <v>1</v>
          </cell>
          <cell r="D43">
            <v>42657</v>
          </cell>
          <cell r="E43" t="str">
            <v>NULL</v>
          </cell>
          <cell r="F43" t="str">
            <v>NULL</v>
          </cell>
          <cell r="G43" t="str">
            <v>FRIAS</v>
          </cell>
          <cell r="H43" t="str">
            <v>NULL</v>
          </cell>
          <cell r="I43" t="str">
            <v>ADRIANA</v>
          </cell>
          <cell r="J43" t="str">
            <v>NULL</v>
          </cell>
          <cell r="K43" t="str">
            <v>CARRIZAL</v>
          </cell>
          <cell r="L43">
            <v>25</v>
          </cell>
          <cell r="M43" t="str">
            <v>NULL</v>
          </cell>
          <cell r="N43" t="str">
            <v>Copilco El Bajo</v>
          </cell>
          <cell r="O43">
            <v>9</v>
          </cell>
          <cell r="P43">
            <v>9003</v>
          </cell>
          <cell r="Q43">
            <v>4340</v>
          </cell>
          <cell r="R43" t="str">
            <v>NULL</v>
          </cell>
          <cell r="S43" t="str">
            <v>adrianafrias16@gmail.com</v>
          </cell>
          <cell r="T43">
            <v>131</v>
          </cell>
          <cell r="U43" t="str">
            <v>NULL</v>
          </cell>
          <cell r="V43" t="str">
            <v>NULL</v>
          </cell>
          <cell r="W43" t="str">
            <v>M</v>
          </cell>
          <cell r="X43" t="str">
            <v>NULL</v>
          </cell>
          <cell r="Y43">
            <v>21</v>
          </cell>
          <cell r="Z43">
            <v>5</v>
          </cell>
          <cell r="AA43" t="str">
            <v>NULL</v>
          </cell>
          <cell r="AB43" t="str">
            <v>NULL</v>
          </cell>
          <cell r="AC43" t="str">
            <v xml:space="preserve"> Â¿Cuanto gana Agustin Carstens director del Banco de MÃ©xico? Â¿CuÃ¡nto percibe el director AgustÃ­n Carstens? Â¿AgustÃ­n Carstens cuenta con prestaciones? Proporcionar ultimo recibo de pago del director AgustÃ­n Carstens. Proporcionar historia acadÃ©mica del director AgustÃ­n Carstens asÃ­ como su grado de estudios. Â¿AgustÃ­n Carstens cuenta con asesores? Â¿CuÃ¡ntos asesores tiene el director y cuanto ganan? &lt;br&gt;</v>
          </cell>
        </row>
        <row r="44">
          <cell r="A44">
            <v>6110000028116</v>
          </cell>
          <cell r="B44">
            <v>61100</v>
          </cell>
          <cell r="C44">
            <v>1</v>
          </cell>
          <cell r="D44">
            <v>42660</v>
          </cell>
          <cell r="E44" t="str">
            <v>NULL</v>
          </cell>
          <cell r="F44" t="str">
            <v>NULL</v>
          </cell>
          <cell r="G44" t="str">
            <v>GARCIA</v>
          </cell>
          <cell r="H44" t="str">
            <v>CRUZ</v>
          </cell>
          <cell r="I44" t="str">
            <v>REYNA YUMIKO</v>
          </cell>
          <cell r="J44" t="str">
            <v>NULL</v>
          </cell>
          <cell r="K44" t="str">
            <v>IXCATEOPAN</v>
          </cell>
          <cell r="L44">
            <v>92</v>
          </cell>
          <cell r="M44">
            <v>3</v>
          </cell>
          <cell r="N44" t="str">
            <v>San Felipe de JesÃºs</v>
          </cell>
          <cell r="O44">
            <v>9</v>
          </cell>
          <cell r="P44">
            <v>9005</v>
          </cell>
          <cell r="Q44">
            <v>7510</v>
          </cell>
          <cell r="R44">
            <v>5557152442</v>
          </cell>
          <cell r="S44" t="str">
            <v>reynayumiko0709@gmail.com</v>
          </cell>
          <cell r="T44">
            <v>131</v>
          </cell>
          <cell r="U44" t="str">
            <v>NULL</v>
          </cell>
          <cell r="V44" t="str">
            <v>NULL</v>
          </cell>
          <cell r="W44" t="str">
            <v>M</v>
          </cell>
          <cell r="X44">
            <v>33854</v>
          </cell>
          <cell r="Y44">
            <v>21</v>
          </cell>
          <cell r="Z44">
            <v>5</v>
          </cell>
          <cell r="AA44" t="str">
            <v>NULL</v>
          </cell>
          <cell r="AB44" t="str">
            <v>NULL</v>
          </cell>
          <cell r="AC44" t="str">
            <v>Organigrama del Banco de MÃ©xico&lt;br&gt;</v>
          </cell>
        </row>
        <row r="45">
          <cell r="A45">
            <v>6110000027816</v>
          </cell>
          <cell r="B45">
            <v>61100</v>
          </cell>
          <cell r="C45">
            <v>1</v>
          </cell>
          <cell r="D45">
            <v>42660</v>
          </cell>
          <cell r="E45" t="str">
            <v>NULL</v>
          </cell>
          <cell r="F45" t="str">
            <v>NULL</v>
          </cell>
          <cell r="G45" t="str">
            <v>REYES</v>
          </cell>
          <cell r="H45" t="str">
            <v>NULL</v>
          </cell>
          <cell r="I45" t="str">
            <v>RICARDO</v>
          </cell>
          <cell r="J45" t="str">
            <v>NULL</v>
          </cell>
          <cell r="K45" t="str">
            <v>JOSÃ‰ VASCONCELOS</v>
          </cell>
          <cell r="L45">
            <v>131</v>
          </cell>
          <cell r="M45" t="str">
            <v>NULL</v>
          </cell>
          <cell r="N45" t="str">
            <v>San Miguel Chapultepec I SecciÃ³n</v>
          </cell>
          <cell r="O45">
            <v>9</v>
          </cell>
          <cell r="P45">
            <v>9016</v>
          </cell>
          <cell r="Q45">
            <v>11850</v>
          </cell>
          <cell r="R45" t="str">
            <v>NULL</v>
          </cell>
          <cell r="S45" t="str">
            <v>reyes@article19.org</v>
          </cell>
          <cell r="T45">
            <v>131</v>
          </cell>
          <cell r="U45" t="str">
            <v>NULL</v>
          </cell>
          <cell r="V45" t="str">
            <v>NULL</v>
          </cell>
          <cell r="W45" t="str">
            <v>H</v>
          </cell>
          <cell r="X45" t="str">
            <v>NULL</v>
          </cell>
          <cell r="Y45">
            <v>56</v>
          </cell>
          <cell r="Z45">
            <v>5</v>
          </cell>
          <cell r="AA45" t="str">
            <v>NULL</v>
          </cell>
          <cell r="AB45" t="str">
            <v>NULL</v>
          </cell>
          <cell r="AC45" t="str">
            <v>Se solicitan los montos en pesos, de los presupuestos asignados a los ejercicios fiscales de los aÃ±os 2012, 2013, 2014, 2015 y 2016 del Banco de MÃ©xico.&lt;br&gt;</v>
          </cell>
        </row>
        <row r="46">
          <cell r="A46">
            <v>6110000027916</v>
          </cell>
          <cell r="B46">
            <v>61100</v>
          </cell>
          <cell r="C46">
            <v>0</v>
          </cell>
          <cell r="D46">
            <v>42660</v>
          </cell>
          <cell r="E46" t="str">
            <v>ANA CRISTINA RUELAS SERNA</v>
          </cell>
          <cell r="F46" t="str">
            <v>NULL</v>
          </cell>
          <cell r="G46" t="str">
            <v>NULL</v>
          </cell>
          <cell r="H46" t="str">
            <v>NULL</v>
          </cell>
          <cell r="I46" t="str">
            <v>ARTÃCULO 19</v>
          </cell>
          <cell r="J46" t="str">
            <v>NULL</v>
          </cell>
          <cell r="K46" t="str">
            <v>JOSÃ‰ VASCONCELOS</v>
          </cell>
          <cell r="L46">
            <v>131</v>
          </cell>
          <cell r="M46" t="str">
            <v>NULL</v>
          </cell>
          <cell r="N46" t="str">
            <v>San Miguel Chapultepec I SecciÃ³n</v>
          </cell>
          <cell r="O46">
            <v>9</v>
          </cell>
          <cell r="P46">
            <v>9016</v>
          </cell>
          <cell r="Q46">
            <v>11850</v>
          </cell>
          <cell r="R46" t="str">
            <v>NULL</v>
          </cell>
          <cell r="S46" t="str">
            <v>reyes@article19.org</v>
          </cell>
          <cell r="T46">
            <v>131</v>
          </cell>
          <cell r="U46" t="str">
            <v>NULL</v>
          </cell>
          <cell r="V46" t="str">
            <v>NULL</v>
          </cell>
          <cell r="W46" t="str">
            <v>NULL</v>
          </cell>
          <cell r="X46" t="str">
            <v>NULL</v>
          </cell>
          <cell r="Y46">
            <v>0</v>
          </cell>
          <cell r="Z46">
            <v>5</v>
          </cell>
          <cell r="AA46" t="str">
            <v>NULL</v>
          </cell>
          <cell r="AB46" t="str">
            <v>NULL</v>
          </cell>
          <cell r="AC46" t="str">
            <v>Se solicitan los montos en pesos de los presupuestos asignados de los aÃ±os 2012, 2013, 2014, 2015 y 2016 del Banco de MÃ©xico&lt;br&gt;</v>
          </cell>
        </row>
        <row r="47">
          <cell r="A47">
            <v>6110000028416</v>
          </cell>
          <cell r="B47">
            <v>61100</v>
          </cell>
          <cell r="C47">
            <v>1</v>
          </cell>
          <cell r="D47">
            <v>42661</v>
          </cell>
          <cell r="E47" t="str">
            <v>NULL</v>
          </cell>
          <cell r="F47" t="str">
            <v>NULL</v>
          </cell>
          <cell r="G47" t="str">
            <v>ROMERO</v>
          </cell>
          <cell r="H47" t="str">
            <v>NULL</v>
          </cell>
          <cell r="I47" t="str">
            <v>NADIA</v>
          </cell>
          <cell r="J47" t="str">
            <v>NULL</v>
          </cell>
          <cell r="K47" t="str">
            <v>CARRETERA AL AJUSCO</v>
          </cell>
          <cell r="L47">
            <v>24</v>
          </cell>
          <cell r="M47" t="str">
            <v>NULL</v>
          </cell>
          <cell r="N47" t="str">
            <v>HÃ©roes de Padierna</v>
          </cell>
          <cell r="O47">
            <v>9</v>
          </cell>
          <cell r="P47">
            <v>9012</v>
          </cell>
          <cell r="Q47">
            <v>14200</v>
          </cell>
          <cell r="R47" t="str">
            <v>NULL</v>
          </cell>
          <cell r="S47" t="str">
            <v>gethse84@hotmail.com</v>
          </cell>
          <cell r="T47">
            <v>131</v>
          </cell>
          <cell r="U47" t="str">
            <v>NULL</v>
          </cell>
          <cell r="V47" t="str">
            <v>NULL</v>
          </cell>
          <cell r="W47" t="str">
            <v>NULL</v>
          </cell>
          <cell r="X47" t="str">
            <v>NULL</v>
          </cell>
          <cell r="Y47">
            <v>0</v>
          </cell>
          <cell r="Z47">
            <v>5</v>
          </cell>
          <cell r="AA47" t="str">
            <v>NULL</v>
          </cell>
          <cell r="AB47" t="str">
            <v>NULL</v>
          </cell>
          <cell r="AC47" t="str">
            <v>Saber si tienen celebrado un contrato de licencia con las  empresas: LICENCIAS Y SERVICIOS AUDIOVISUALES FILME MANAGEMENT DE IBEROAMERICA, SA. DE CV. MPLC-MEXICO, S.A.P.I. DE CV. que tengan por objeto el reproducir contenidos audiovisuales que se reproduzcan en cualquier soporte (ejemplo: pelÃ­culas, documentales, series de televisiÃ³n) dentro de sus instalaciones.  En caso de existir dichos contrato, deseo un ejemplar de cada uno. &lt;br&gt;</v>
          </cell>
        </row>
        <row r="48">
          <cell r="A48">
            <v>6110000028216</v>
          </cell>
          <cell r="B48">
            <v>61100</v>
          </cell>
          <cell r="C48">
            <v>1</v>
          </cell>
          <cell r="D48">
            <v>42661</v>
          </cell>
          <cell r="E48" t="str">
            <v>NULL</v>
          </cell>
          <cell r="F48" t="str">
            <v>NULL</v>
          </cell>
          <cell r="G48" t="str">
            <v>VERDUGO</v>
          </cell>
          <cell r="H48" t="str">
            <v>BARRERAS</v>
          </cell>
          <cell r="I48" t="str">
            <v>OSWAR JARED</v>
          </cell>
          <cell r="J48" t="str">
            <v>NULL</v>
          </cell>
          <cell r="K48" t="str">
            <v>EMILIANO ZAPATA</v>
          </cell>
          <cell r="L48">
            <v>663</v>
          </cell>
          <cell r="M48">
            <v>663</v>
          </cell>
          <cell r="N48" t="str">
            <v>Los Mangos</v>
          </cell>
          <cell r="O48">
            <v>25</v>
          </cell>
          <cell r="P48">
            <v>25018</v>
          </cell>
          <cell r="Q48">
            <v>80327</v>
          </cell>
          <cell r="R48">
            <v>6721233627</v>
          </cell>
          <cell r="S48" t="str">
            <v>jred_13@live.com.mx</v>
          </cell>
          <cell r="T48">
            <v>131</v>
          </cell>
          <cell r="U48" t="str">
            <v>NULL</v>
          </cell>
          <cell r="V48" t="str">
            <v>NULL</v>
          </cell>
          <cell r="W48" t="str">
            <v>H</v>
          </cell>
          <cell r="X48">
            <v>35562</v>
          </cell>
          <cell r="Y48">
            <v>99</v>
          </cell>
          <cell r="Z48">
            <v>5</v>
          </cell>
          <cell r="AA48" t="str">
            <v>NULL</v>
          </cell>
          <cell r="AB48" t="str">
            <v>NULL</v>
          </cell>
          <cell r="AC48" t="str">
            <v>Que hacen con el dinero que ganan con los intereses?&lt;br&gt;</v>
          </cell>
        </row>
        <row r="49">
          <cell r="A49">
            <v>6110000028516</v>
          </cell>
          <cell r="B49">
            <v>61100</v>
          </cell>
          <cell r="C49">
            <v>1</v>
          </cell>
          <cell r="D49">
            <v>42662</v>
          </cell>
          <cell r="E49" t="str">
            <v>ALEJANDRO MEDINA</v>
          </cell>
          <cell r="F49" t="str">
            <v>NULL</v>
          </cell>
          <cell r="G49" t="str">
            <v>MEDINA</v>
          </cell>
          <cell r="H49" t="str">
            <v>PALAZUELOS</v>
          </cell>
          <cell r="I49" t="str">
            <v>FERNANDO</v>
          </cell>
          <cell r="J49" t="str">
            <v>NULL</v>
          </cell>
          <cell r="K49" t="str">
            <v>QUINTA SUR</v>
          </cell>
          <cell r="L49" t="str">
            <v>FERNANDO1998</v>
          </cell>
          <cell r="M49" t="str">
            <v>NULL</v>
          </cell>
          <cell r="N49" t="str">
            <v>Loma de Rodriguera</v>
          </cell>
          <cell r="O49">
            <v>25</v>
          </cell>
          <cell r="P49">
            <v>25006</v>
          </cell>
          <cell r="Q49">
            <v>80019</v>
          </cell>
          <cell r="R49" t="str">
            <v>NULL</v>
          </cell>
          <cell r="S49" t="str">
            <v>fernandochavo@hotmail.com</v>
          </cell>
          <cell r="T49">
            <v>131</v>
          </cell>
          <cell r="U49" t="str">
            <v>NULL</v>
          </cell>
          <cell r="V49" t="str">
            <v>NULL</v>
          </cell>
          <cell r="W49" t="str">
            <v>H</v>
          </cell>
          <cell r="X49">
            <v>36115</v>
          </cell>
          <cell r="Y49">
            <v>0</v>
          </cell>
          <cell r="Z49">
            <v>5</v>
          </cell>
          <cell r="AA49" t="str">
            <v>NULL</v>
          </cell>
          <cell r="AB49" t="str">
            <v>NULL</v>
          </cell>
          <cell r="AC49" t="str">
            <v>cuanto ganan los diputados&lt;br&gt;</v>
          </cell>
        </row>
        <row r="50">
          <cell r="A50">
            <v>6110000028616</v>
          </cell>
          <cell r="B50">
            <v>61100</v>
          </cell>
          <cell r="C50">
            <v>1</v>
          </cell>
          <cell r="D50">
            <v>42663</v>
          </cell>
          <cell r="E50" t="str">
            <v>NULL</v>
          </cell>
          <cell r="F50" t="str">
            <v>NULL</v>
          </cell>
          <cell r="G50" t="str">
            <v>UBIAS</v>
          </cell>
          <cell r="H50" t="str">
            <v>ALANIS</v>
          </cell>
          <cell r="I50" t="str">
            <v>JOCELYN ALEJANDRA</v>
          </cell>
          <cell r="J50" t="str">
            <v>NULL</v>
          </cell>
          <cell r="K50" t="str">
            <v>VALLADOLID</v>
          </cell>
          <cell r="L50">
            <v>4</v>
          </cell>
          <cell r="M50">
            <v>3</v>
          </cell>
          <cell r="N50" t="str">
            <v>Independencia y Meteoro</v>
          </cell>
          <cell r="O50">
            <v>15</v>
          </cell>
          <cell r="P50">
            <v>15106</v>
          </cell>
          <cell r="Q50">
            <v>50070</v>
          </cell>
          <cell r="R50">
            <v>7223942149</v>
          </cell>
          <cell r="S50" t="str">
            <v>alexubias27@gmail.com</v>
          </cell>
          <cell r="T50">
            <v>131</v>
          </cell>
          <cell r="U50" t="str">
            <v>NULL</v>
          </cell>
          <cell r="V50" t="str">
            <v>NULL</v>
          </cell>
          <cell r="W50" t="str">
            <v>M</v>
          </cell>
          <cell r="X50">
            <v>35516</v>
          </cell>
          <cell r="Y50">
            <v>20</v>
          </cell>
          <cell r="Z50">
            <v>5</v>
          </cell>
          <cell r="AA50" t="str">
            <v>NULL</v>
          </cell>
          <cell r="AB50" t="str">
            <v>NULL</v>
          </cell>
          <cell r="AC50" t="str">
            <v>Â¿QuÃ© significa el poder liberatorio de los billetes o monedas metÃ¡licas?Â¿CuÃ¡l es el costo de fabricaciÃ³n de un billete? Â¿QuÃ© se toma en consideraciÃ³n para determinar el costo de billete?&lt;br&gt;</v>
          </cell>
        </row>
        <row r="51">
          <cell r="A51">
            <v>6110000028116</v>
          </cell>
          <cell r="B51">
            <v>61100</v>
          </cell>
          <cell r="C51">
            <v>1</v>
          </cell>
          <cell r="D51">
            <v>42660</v>
          </cell>
          <cell r="E51" t="str">
            <v>NULL</v>
          </cell>
          <cell r="F51" t="str">
            <v>NULL</v>
          </cell>
          <cell r="G51" t="str">
            <v>GARCIA</v>
          </cell>
          <cell r="H51" t="str">
            <v>CRUZ</v>
          </cell>
          <cell r="I51" t="str">
            <v>REYNA YUMIKO</v>
          </cell>
          <cell r="J51" t="str">
            <v>NULL</v>
          </cell>
          <cell r="K51" t="str">
            <v>IXCATEOPAN</v>
          </cell>
          <cell r="L51">
            <v>92</v>
          </cell>
          <cell r="M51">
            <v>3</v>
          </cell>
          <cell r="N51" t="str">
            <v>San Felipe de JesÃºs</v>
          </cell>
          <cell r="O51">
            <v>9</v>
          </cell>
          <cell r="P51">
            <v>9005</v>
          </cell>
          <cell r="Q51">
            <v>7510</v>
          </cell>
          <cell r="R51">
            <v>5557152442</v>
          </cell>
          <cell r="S51" t="str">
            <v>reynayumiko0709@gmail.com</v>
          </cell>
          <cell r="T51">
            <v>131</v>
          </cell>
          <cell r="U51" t="str">
            <v>NULL</v>
          </cell>
          <cell r="V51" t="str">
            <v>NULL</v>
          </cell>
          <cell r="W51" t="str">
            <v>M</v>
          </cell>
          <cell r="X51">
            <v>33854</v>
          </cell>
          <cell r="Y51">
            <v>21</v>
          </cell>
          <cell r="Z51">
            <v>5</v>
          </cell>
          <cell r="AA51" t="str">
            <v>NULL</v>
          </cell>
          <cell r="AB51" t="str">
            <v>NULL</v>
          </cell>
          <cell r="AC51" t="str">
            <v>Organigrama del Banco de MÃ©xico&lt;br&gt;</v>
          </cell>
        </row>
        <row r="52">
          <cell r="A52">
            <v>6110000028716</v>
          </cell>
          <cell r="B52">
            <v>61100</v>
          </cell>
          <cell r="C52">
            <v>1</v>
          </cell>
          <cell r="D52">
            <v>42663</v>
          </cell>
          <cell r="E52" t="str">
            <v>NULL</v>
          </cell>
          <cell r="F52" t="str">
            <v>NULL</v>
          </cell>
          <cell r="G52" t="str">
            <v>AMASTAL</v>
          </cell>
          <cell r="H52" t="str">
            <v>MOLINA</v>
          </cell>
          <cell r="I52" t="str">
            <v>JHOVANY</v>
          </cell>
          <cell r="J52" t="str">
            <v>NULL</v>
          </cell>
          <cell r="K52" t="str">
            <v>PENSADOR MEXICANO</v>
          </cell>
          <cell r="L52">
            <v>44</v>
          </cell>
          <cell r="M52" t="str">
            <v>NULL</v>
          </cell>
          <cell r="N52" t="str">
            <v>San Antonio Mihuacan</v>
          </cell>
          <cell r="O52">
            <v>21</v>
          </cell>
          <cell r="P52">
            <v>21034</v>
          </cell>
          <cell r="Q52">
            <v>72670</v>
          </cell>
          <cell r="R52">
            <v>2226330142</v>
          </cell>
          <cell r="S52" t="str">
            <v>jhovanyam@outlook.com</v>
          </cell>
          <cell r="T52">
            <v>131</v>
          </cell>
          <cell r="U52" t="str">
            <v>NULL</v>
          </cell>
          <cell r="V52" t="str">
            <v>NULL</v>
          </cell>
          <cell r="W52" t="str">
            <v>H</v>
          </cell>
          <cell r="X52">
            <v>34834</v>
          </cell>
          <cell r="Y52">
            <v>21</v>
          </cell>
          <cell r="Z52">
            <v>5</v>
          </cell>
          <cell r="AA52" t="str">
            <v>NULL</v>
          </cell>
          <cell r="AB52" t="str">
            <v>NULL</v>
          </cell>
          <cell r="AC52" t="str">
            <v>Flujos de IED al sector automotriz, durante el periodo de 1994-2015&lt;br&gt;</v>
          </cell>
        </row>
        <row r="53">
          <cell r="A53">
            <v>6110000028816</v>
          </cell>
          <cell r="B53">
            <v>61100</v>
          </cell>
          <cell r="C53">
            <v>0</v>
          </cell>
          <cell r="D53">
            <v>42663</v>
          </cell>
          <cell r="E53" t="str">
            <v>BANCO COMPARTAMOS SA.</v>
          </cell>
          <cell r="F53" t="str">
            <v>NULL</v>
          </cell>
          <cell r="G53" t="str">
            <v>NULL</v>
          </cell>
          <cell r="H53" t="str">
            <v xml:space="preserve">  </v>
          </cell>
          <cell r="I53" t="str">
            <v>BANCO COMPARTAMOS SA.</v>
          </cell>
          <cell r="J53" t="str">
            <v>NULL</v>
          </cell>
          <cell r="K53" t="str">
            <v xml:space="preserve">  </v>
          </cell>
          <cell r="L53" t="str">
            <v xml:space="preserve">  </v>
          </cell>
          <cell r="M53" t="str">
            <v xml:space="preserve">  </v>
          </cell>
          <cell r="N53" t="str">
            <v xml:space="preserve">  </v>
          </cell>
          <cell r="O53">
            <v>99</v>
          </cell>
          <cell r="P53">
            <v>999</v>
          </cell>
          <cell r="Q53" t="str">
            <v>null</v>
          </cell>
          <cell r="R53">
            <v>0</v>
          </cell>
          <cell r="S53" t="str">
            <v>hgomez@compartamos.com</v>
          </cell>
          <cell r="T53">
            <v>131</v>
          </cell>
          <cell r="U53" t="str">
            <v>NULL</v>
          </cell>
          <cell r="V53" t="str">
            <v>NULL</v>
          </cell>
          <cell r="W53" t="str">
            <v>H</v>
          </cell>
          <cell r="X53">
            <v>42370</v>
          </cell>
          <cell r="Y53">
            <v>0</v>
          </cell>
          <cell r="Z53">
            <v>6</v>
          </cell>
          <cell r="AA53" t="str">
            <v>Ninguno</v>
          </cell>
          <cell r="AB53" t="str">
            <v>6110000028816.xlsx</v>
          </cell>
          <cell r="AC53" t="str">
            <v>Solicito su apoyo para que me puedan enviar e indicar, donde puedo consultar la siguiente informaciÃ³n relativa al RÃ©gimen de InversiÃ³n y pasivos en Moneda Extranjera, ya que necesitamos como instituciÃ³n de Banca MÃºltiple el listado de:&lt;br&gt;INVERSIONES EN SOCIEDADES O FONDOS DE INVERSIÃ“N QUE EL BANCO DE MÃ‰XICO AUTORIZÃ“ PARA SER CONSIDERADOS COMO ACTIVOS LÃQUIDOS, A PROPUESTA DE LAS INSTITUCIONES DE BANCA MÃšLTIPLE.&lt;br&gt;Ya que tengo la versiÃ³n del 2014, y quisiera ver si existe una reciente.&lt;br&gt;Adicionalmente ver si existe algÃºn comunicado o documento donde se publique y lo podamos consultar, ya que lo he buscado en la pÃ¡gina de Banco de MÃ©xico, pero no he tenido Ã©xito.&lt;br&gt;Gracias</v>
          </cell>
        </row>
        <row r="54">
          <cell r="A54">
            <v>6110000027816</v>
          </cell>
          <cell r="B54">
            <v>61100</v>
          </cell>
          <cell r="C54">
            <v>1</v>
          </cell>
          <cell r="D54">
            <v>42660</v>
          </cell>
          <cell r="E54" t="str">
            <v>NULL</v>
          </cell>
          <cell r="F54" t="str">
            <v>NULL</v>
          </cell>
          <cell r="G54" t="str">
            <v>REYES</v>
          </cell>
          <cell r="H54" t="str">
            <v>NULL</v>
          </cell>
          <cell r="I54" t="str">
            <v>RICARDO</v>
          </cell>
          <cell r="J54" t="str">
            <v>NULL</v>
          </cell>
          <cell r="K54" t="str">
            <v>JOSÃ‰ VASCONCELOS</v>
          </cell>
          <cell r="L54">
            <v>131</v>
          </cell>
          <cell r="M54" t="str">
            <v>NULL</v>
          </cell>
          <cell r="N54" t="str">
            <v>San Miguel Chapultepec I SecciÃ³n</v>
          </cell>
          <cell r="O54">
            <v>9</v>
          </cell>
          <cell r="P54">
            <v>9016</v>
          </cell>
          <cell r="Q54">
            <v>11850</v>
          </cell>
          <cell r="R54" t="str">
            <v>NULL</v>
          </cell>
          <cell r="S54" t="str">
            <v>reyes@article19.org</v>
          </cell>
          <cell r="T54">
            <v>131</v>
          </cell>
          <cell r="U54" t="str">
            <v>NULL</v>
          </cell>
          <cell r="V54" t="str">
            <v>NULL</v>
          </cell>
          <cell r="W54" t="str">
            <v>H</v>
          </cell>
          <cell r="X54" t="str">
            <v>NULL</v>
          </cell>
          <cell r="Y54">
            <v>56</v>
          </cell>
          <cell r="Z54">
            <v>5</v>
          </cell>
          <cell r="AA54" t="str">
            <v>NULL</v>
          </cell>
          <cell r="AB54" t="str">
            <v>NULL</v>
          </cell>
          <cell r="AC54" t="str">
            <v>Se solicitan los montos en pesos, de los presupuestos asignados a los ejercicios fiscales de los aÃ±os 2012, 2013, 2014, 2015 y 2016 del Banco de MÃ©xico.&lt;br&gt;</v>
          </cell>
        </row>
        <row r="55">
          <cell r="A55">
            <v>6110000027916</v>
          </cell>
          <cell r="B55">
            <v>61100</v>
          </cell>
          <cell r="C55">
            <v>0</v>
          </cell>
          <cell r="D55">
            <v>42660</v>
          </cell>
          <cell r="E55" t="str">
            <v>ANA CRISTINA RUELAS SERNA</v>
          </cell>
          <cell r="F55" t="str">
            <v>NULL</v>
          </cell>
          <cell r="G55" t="str">
            <v>NULL</v>
          </cell>
          <cell r="H55" t="str">
            <v>NULL</v>
          </cell>
          <cell r="I55" t="str">
            <v>ARTÃCULO 19</v>
          </cell>
          <cell r="J55" t="str">
            <v>NULL</v>
          </cell>
          <cell r="K55" t="str">
            <v>JOSÃ‰ VASCONCELOS</v>
          </cell>
          <cell r="L55">
            <v>131</v>
          </cell>
          <cell r="M55" t="str">
            <v>NULL</v>
          </cell>
          <cell r="N55" t="str">
            <v>San Miguel Chapultepec I SecciÃ³n</v>
          </cell>
          <cell r="O55">
            <v>9</v>
          </cell>
          <cell r="P55">
            <v>9016</v>
          </cell>
          <cell r="Q55">
            <v>11850</v>
          </cell>
          <cell r="R55" t="str">
            <v>NULL</v>
          </cell>
          <cell r="S55" t="str">
            <v>reyes@article19.org</v>
          </cell>
          <cell r="T55">
            <v>131</v>
          </cell>
          <cell r="U55" t="str">
            <v>NULL</v>
          </cell>
          <cell r="V55" t="str">
            <v>NULL</v>
          </cell>
          <cell r="W55" t="str">
            <v>NULL</v>
          </cell>
          <cell r="X55" t="str">
            <v>NULL</v>
          </cell>
          <cell r="Y55">
            <v>0</v>
          </cell>
          <cell r="Z55">
            <v>5</v>
          </cell>
          <cell r="AA55" t="str">
            <v>NULL</v>
          </cell>
          <cell r="AB55" t="str">
            <v>NULL</v>
          </cell>
          <cell r="AC55" t="str">
            <v>Se solicitan los montos en pesos de los presupuestos asignados de los aÃ±os 2012, 2013, 2014, 2015 y 2016 del Banco de MÃ©xico&lt;br&gt;</v>
          </cell>
        </row>
        <row r="56">
          <cell r="A56">
            <v>6110000028916</v>
          </cell>
          <cell r="B56">
            <v>61100</v>
          </cell>
          <cell r="C56">
            <v>1</v>
          </cell>
          <cell r="D56">
            <v>42664</v>
          </cell>
          <cell r="E56" t="str">
            <v>NULL</v>
          </cell>
          <cell r="F56" t="str">
            <v>NULL</v>
          </cell>
          <cell r="G56" t="str">
            <v>GUTIÃ‰RREZ</v>
          </cell>
          <cell r="H56" t="str">
            <v>NULL</v>
          </cell>
          <cell r="I56" t="str">
            <v>ALEJANDRA</v>
          </cell>
          <cell r="J56" t="str">
            <v>NULL</v>
          </cell>
          <cell r="K56" t="str">
            <v>CERRADA DE BATAN</v>
          </cell>
          <cell r="L56">
            <v>19</v>
          </cell>
          <cell r="M56" t="str">
            <v>NULL</v>
          </cell>
          <cell r="N56" t="str">
            <v>Lomas de San Ã¡ngel Inn</v>
          </cell>
          <cell r="O56">
            <v>9</v>
          </cell>
          <cell r="P56">
            <v>9010</v>
          </cell>
          <cell r="Q56">
            <v>1790</v>
          </cell>
          <cell r="R56">
            <v>5556685013</v>
          </cell>
          <cell r="S56" t="str">
            <v>alegj93@outlook.com</v>
          </cell>
          <cell r="T56">
            <v>131</v>
          </cell>
          <cell r="U56" t="str">
            <v>NULL</v>
          </cell>
          <cell r="V56" t="str">
            <v>NULL</v>
          </cell>
          <cell r="W56" t="str">
            <v>M</v>
          </cell>
          <cell r="X56">
            <v>42673</v>
          </cell>
          <cell r="Y56">
            <v>21</v>
          </cell>
          <cell r="Z56">
            <v>5</v>
          </cell>
          <cell r="AA56" t="str">
            <v>NULL</v>
          </cell>
          <cell r="AB56" t="str">
            <v>6110000028916.pdf</v>
          </cell>
          <cell r="AC56" t="str">
            <v>Si no fue por medio de leasing, Â¿alguna empresa obtuvo por adjudicaciÃ³n directa u otro procedimiento la venta y/o renta de automÃ³viles para altos y medianos funcionarios? Â¿En quÃ© fecha? Â¿En quÃ© estado se emplacaron los automÃ³viles?&lt;br&gt;</v>
          </cell>
        </row>
        <row r="57">
          <cell r="A57">
            <v>6110000029016</v>
          </cell>
          <cell r="B57">
            <v>61100</v>
          </cell>
          <cell r="C57">
            <v>1</v>
          </cell>
          <cell r="D57">
            <v>42664</v>
          </cell>
          <cell r="E57" t="str">
            <v>NULL</v>
          </cell>
          <cell r="F57" t="str">
            <v>NULL</v>
          </cell>
          <cell r="G57" t="str">
            <v>FORWARD</v>
          </cell>
          <cell r="H57" t="str">
            <v>NULL</v>
          </cell>
          <cell r="I57" t="str">
            <v>ULLYSES</v>
          </cell>
          <cell r="J57" t="str">
            <v>NULL</v>
          </cell>
          <cell r="K57" t="str">
            <v>CAMPECHE</v>
          </cell>
          <cell r="L57">
            <v>35</v>
          </cell>
          <cell r="M57">
            <v>100</v>
          </cell>
          <cell r="N57" t="str">
            <v>Roma Norte</v>
          </cell>
          <cell r="O57">
            <v>9</v>
          </cell>
          <cell r="P57">
            <v>9015</v>
          </cell>
          <cell r="Q57">
            <v>6700</v>
          </cell>
          <cell r="R57" t="str">
            <v>NULL</v>
          </cell>
          <cell r="S57" t="str">
            <v>ullyses.forward@gmail.com</v>
          </cell>
          <cell r="T57">
            <v>131</v>
          </cell>
          <cell r="U57" t="str">
            <v>NULL</v>
          </cell>
          <cell r="V57" t="str">
            <v>NULL</v>
          </cell>
          <cell r="W57" t="str">
            <v>NULL</v>
          </cell>
          <cell r="X57" t="str">
            <v>NULL</v>
          </cell>
          <cell r="Y57">
            <v>0</v>
          </cell>
          <cell r="Z57">
            <v>5</v>
          </cell>
          <cell r="AA57" t="str">
            <v>NULL</v>
          </cell>
          <cell r="AB57" t="str">
            <v>NULL</v>
          </cell>
          <cell r="AC57" t="str">
            <v>Por medio de la siguiente se solicita copias de todos los contratos y anexos celebrados con las empresa CONSUPAGO SA de CV  y Consupaguito SA de CV desde 2001.&lt;br&gt;</v>
          </cell>
        </row>
        <row r="58">
          <cell r="A58">
            <v>6110000028416</v>
          </cell>
          <cell r="B58">
            <v>61100</v>
          </cell>
          <cell r="C58">
            <v>1</v>
          </cell>
          <cell r="D58">
            <v>42661</v>
          </cell>
          <cell r="E58" t="str">
            <v>NULL</v>
          </cell>
          <cell r="F58" t="str">
            <v>NULL</v>
          </cell>
          <cell r="G58" t="str">
            <v>ROMERO</v>
          </cell>
          <cell r="H58" t="str">
            <v>NULL</v>
          </cell>
          <cell r="I58" t="str">
            <v>NADIA</v>
          </cell>
          <cell r="J58" t="str">
            <v>NULL</v>
          </cell>
          <cell r="K58" t="str">
            <v>CARRETERA AL AJUSCO</v>
          </cell>
          <cell r="L58">
            <v>24</v>
          </cell>
          <cell r="M58" t="str">
            <v>NULL</v>
          </cell>
          <cell r="N58" t="str">
            <v>HÃ©roes de Padierna</v>
          </cell>
          <cell r="O58">
            <v>9</v>
          </cell>
          <cell r="P58">
            <v>9012</v>
          </cell>
          <cell r="Q58">
            <v>14200</v>
          </cell>
          <cell r="R58" t="str">
            <v>NULL</v>
          </cell>
          <cell r="S58" t="str">
            <v>gethse84@hotmail.com</v>
          </cell>
          <cell r="T58">
            <v>131</v>
          </cell>
          <cell r="U58" t="str">
            <v>NULL</v>
          </cell>
          <cell r="V58" t="str">
            <v>NULL</v>
          </cell>
          <cell r="W58" t="str">
            <v>NULL</v>
          </cell>
          <cell r="X58" t="str">
            <v>NULL</v>
          </cell>
          <cell r="Y58">
            <v>0</v>
          </cell>
          <cell r="Z58">
            <v>5</v>
          </cell>
          <cell r="AA58" t="str">
            <v>NULL</v>
          </cell>
          <cell r="AB58" t="str">
            <v>NULL</v>
          </cell>
          <cell r="AC58" t="str">
            <v>Saber si tienen celebrado un contrato de licencia con las  empresas: LICENCIAS Y SERVICIOS AUDIOVISUALES FILME MANAGEMENT DE IBEROAMERICA, SA. DE CV. MPLC-MEXICO, S.A.P.I. DE CV. que tengan por objeto el reproducir contenidos audiovisuales que se reproduzcan en cualquier soporte (ejemplo: pelÃ­culas, documentales, series de televisiÃ³n) dentro de sus instalaciones.  En caso de existir dichos contrato, deseo un ejemplar de cada uno. &lt;br&gt;</v>
          </cell>
        </row>
        <row r="59">
          <cell r="A59">
            <v>6110000028216</v>
          </cell>
          <cell r="B59">
            <v>61100</v>
          </cell>
          <cell r="C59">
            <v>1</v>
          </cell>
          <cell r="D59">
            <v>42661</v>
          </cell>
          <cell r="E59" t="str">
            <v>NULL</v>
          </cell>
          <cell r="F59" t="str">
            <v>NULL</v>
          </cell>
          <cell r="G59" t="str">
            <v>VERDUGO</v>
          </cell>
          <cell r="H59" t="str">
            <v>BARRERAS</v>
          </cell>
          <cell r="I59" t="str">
            <v>OSWAR JARED</v>
          </cell>
          <cell r="J59" t="str">
            <v>NULL</v>
          </cell>
          <cell r="K59" t="str">
            <v>EMILIANO ZAPATA</v>
          </cell>
          <cell r="L59">
            <v>663</v>
          </cell>
          <cell r="M59">
            <v>663</v>
          </cell>
          <cell r="N59" t="str">
            <v>Los Mangos</v>
          </cell>
          <cell r="O59">
            <v>25</v>
          </cell>
          <cell r="P59">
            <v>25018</v>
          </cell>
          <cell r="Q59">
            <v>80327</v>
          </cell>
          <cell r="R59">
            <v>6721233627</v>
          </cell>
          <cell r="S59" t="str">
            <v>jred_13@live.com.mx</v>
          </cell>
          <cell r="T59">
            <v>131</v>
          </cell>
          <cell r="U59" t="str">
            <v>NULL</v>
          </cell>
          <cell r="V59" t="str">
            <v>NULL</v>
          </cell>
          <cell r="W59" t="str">
            <v>H</v>
          </cell>
          <cell r="X59">
            <v>35562</v>
          </cell>
          <cell r="Y59">
            <v>99</v>
          </cell>
          <cell r="Z59">
            <v>5</v>
          </cell>
          <cell r="AA59" t="str">
            <v>NULL</v>
          </cell>
          <cell r="AB59" t="str">
            <v>NULL</v>
          </cell>
          <cell r="AC59" t="str">
            <v>Que hacen con el dinero que ganan con los intereses?&lt;br&gt;</v>
          </cell>
        </row>
        <row r="60">
          <cell r="A60">
            <v>6110000028516</v>
          </cell>
          <cell r="B60">
            <v>61100</v>
          </cell>
          <cell r="C60">
            <v>1</v>
          </cell>
          <cell r="D60">
            <v>42662</v>
          </cell>
          <cell r="E60" t="str">
            <v>ALEJANDRO MEDINA</v>
          </cell>
          <cell r="F60" t="str">
            <v>NULL</v>
          </cell>
          <cell r="G60" t="str">
            <v>MEDINA</v>
          </cell>
          <cell r="H60" t="str">
            <v>PALAZUELOS</v>
          </cell>
          <cell r="I60" t="str">
            <v>FERNANDO</v>
          </cell>
          <cell r="J60" t="str">
            <v>NULL</v>
          </cell>
          <cell r="K60" t="str">
            <v>QUINTA SUR</v>
          </cell>
          <cell r="L60" t="str">
            <v>FERNANDO1998</v>
          </cell>
          <cell r="M60" t="str">
            <v>NULL</v>
          </cell>
          <cell r="N60" t="str">
            <v>Loma de Rodriguera</v>
          </cell>
          <cell r="O60">
            <v>25</v>
          </cell>
          <cell r="P60">
            <v>25006</v>
          </cell>
          <cell r="Q60">
            <v>80019</v>
          </cell>
          <cell r="R60" t="str">
            <v>NULL</v>
          </cell>
          <cell r="S60" t="str">
            <v>fernandochavo@hotmail.com</v>
          </cell>
          <cell r="T60">
            <v>131</v>
          </cell>
          <cell r="U60" t="str">
            <v>NULL</v>
          </cell>
          <cell r="V60" t="str">
            <v>NULL</v>
          </cell>
          <cell r="W60" t="str">
            <v>H</v>
          </cell>
          <cell r="X60">
            <v>36115</v>
          </cell>
          <cell r="Y60">
            <v>0</v>
          </cell>
          <cell r="Z60">
            <v>5</v>
          </cell>
          <cell r="AA60" t="str">
            <v>NULL</v>
          </cell>
          <cell r="AB60" t="str">
            <v>NULL</v>
          </cell>
          <cell r="AC60" t="str">
            <v>cuanto ganan los diputados&lt;br&gt;</v>
          </cell>
        </row>
        <row r="61">
          <cell r="A61">
            <v>6110000028616</v>
          </cell>
          <cell r="B61">
            <v>61100</v>
          </cell>
          <cell r="C61">
            <v>1</v>
          </cell>
          <cell r="D61">
            <v>42663</v>
          </cell>
          <cell r="E61" t="str">
            <v>NULL</v>
          </cell>
          <cell r="F61" t="str">
            <v>NULL</v>
          </cell>
          <cell r="G61" t="str">
            <v>UBIAS</v>
          </cell>
          <cell r="H61" t="str">
            <v>ALANIS</v>
          </cell>
          <cell r="I61" t="str">
            <v>JOCELYN ALEJANDRA</v>
          </cell>
          <cell r="J61" t="str">
            <v>NULL</v>
          </cell>
          <cell r="K61" t="str">
            <v>VALLADOLID</v>
          </cell>
          <cell r="L61">
            <v>4</v>
          </cell>
          <cell r="M61">
            <v>3</v>
          </cell>
          <cell r="N61" t="str">
            <v>Independencia y Meteoro</v>
          </cell>
          <cell r="O61">
            <v>15</v>
          </cell>
          <cell r="P61">
            <v>15106</v>
          </cell>
          <cell r="Q61">
            <v>50070</v>
          </cell>
          <cell r="R61">
            <v>7223942149</v>
          </cell>
          <cell r="S61" t="str">
            <v>alexubias27@gmail.com</v>
          </cell>
          <cell r="T61">
            <v>131</v>
          </cell>
          <cell r="U61" t="str">
            <v>NULL</v>
          </cell>
          <cell r="V61" t="str">
            <v>NULL</v>
          </cell>
          <cell r="W61" t="str">
            <v>M</v>
          </cell>
          <cell r="X61">
            <v>35516</v>
          </cell>
          <cell r="Y61">
            <v>20</v>
          </cell>
          <cell r="Z61">
            <v>5</v>
          </cell>
          <cell r="AA61" t="str">
            <v>NULL</v>
          </cell>
          <cell r="AB61" t="str">
            <v>NULL</v>
          </cell>
          <cell r="AC61" t="str">
            <v>Â¿QuÃ© significa el poder liberatorio de los billetes o monedas metÃ¡licas?Â¿CuÃ¡l es el costo de fabricaciÃ³n de un billete? Â¿QuÃ© se toma en consideraciÃ³n para determinar el costo de billete?&lt;br&gt;</v>
          </cell>
        </row>
        <row r="62">
          <cell r="A62">
            <v>6110000028716</v>
          </cell>
          <cell r="B62">
            <v>61100</v>
          </cell>
          <cell r="C62">
            <v>1</v>
          </cell>
          <cell r="D62">
            <v>42663</v>
          </cell>
          <cell r="E62" t="str">
            <v>NULL</v>
          </cell>
          <cell r="F62" t="str">
            <v>NULL</v>
          </cell>
          <cell r="G62" t="str">
            <v>AMASTAL</v>
          </cell>
          <cell r="H62" t="str">
            <v>MOLINA</v>
          </cell>
          <cell r="I62" t="str">
            <v>JHOVANY</v>
          </cell>
          <cell r="J62" t="str">
            <v>NULL</v>
          </cell>
          <cell r="K62" t="str">
            <v>PENSADOR MEXICANO</v>
          </cell>
          <cell r="L62">
            <v>44</v>
          </cell>
          <cell r="M62" t="str">
            <v>NULL</v>
          </cell>
          <cell r="N62" t="str">
            <v>San Antonio Mihuacan</v>
          </cell>
          <cell r="O62">
            <v>21</v>
          </cell>
          <cell r="P62">
            <v>21034</v>
          </cell>
          <cell r="Q62">
            <v>72670</v>
          </cell>
          <cell r="R62">
            <v>2226330142</v>
          </cell>
          <cell r="S62" t="str">
            <v>jhovanyam@outlook.com</v>
          </cell>
          <cell r="T62">
            <v>131</v>
          </cell>
          <cell r="U62" t="str">
            <v>NULL</v>
          </cell>
          <cell r="V62" t="str">
            <v>NULL</v>
          </cell>
          <cell r="W62" t="str">
            <v>H</v>
          </cell>
          <cell r="X62">
            <v>34834</v>
          </cell>
          <cell r="Y62">
            <v>21</v>
          </cell>
          <cell r="Z62">
            <v>5</v>
          </cell>
          <cell r="AA62" t="str">
            <v>NULL</v>
          </cell>
          <cell r="AB62" t="str">
            <v>NULL</v>
          </cell>
          <cell r="AC62" t="str">
            <v>Flujos de IED al sector automotriz, durante el periodo de 1994-2015&lt;br&gt;</v>
          </cell>
        </row>
        <row r="63">
          <cell r="A63">
            <v>6110000028816</v>
          </cell>
          <cell r="B63">
            <v>61100</v>
          </cell>
          <cell r="C63">
            <v>0</v>
          </cell>
          <cell r="D63">
            <v>42663</v>
          </cell>
          <cell r="E63" t="str">
            <v>BANCO COMPARTAMOS SA.</v>
          </cell>
          <cell r="F63" t="str">
            <v>NULL</v>
          </cell>
          <cell r="G63" t="str">
            <v>NULL</v>
          </cell>
          <cell r="H63" t="str">
            <v xml:space="preserve">  </v>
          </cell>
          <cell r="I63" t="str">
            <v>BANCO COMPARTAMOS SA.</v>
          </cell>
          <cell r="J63" t="str">
            <v>NULL</v>
          </cell>
          <cell r="K63" t="str">
            <v xml:space="preserve">  </v>
          </cell>
          <cell r="L63" t="str">
            <v xml:space="preserve">  </v>
          </cell>
          <cell r="M63" t="str">
            <v xml:space="preserve">  </v>
          </cell>
          <cell r="N63" t="str">
            <v xml:space="preserve">  </v>
          </cell>
          <cell r="O63">
            <v>99</v>
          </cell>
          <cell r="P63">
            <v>999</v>
          </cell>
          <cell r="Q63" t="str">
            <v>null</v>
          </cell>
          <cell r="R63">
            <v>0</v>
          </cell>
          <cell r="S63" t="str">
            <v>hgomez@compartamos.com</v>
          </cell>
          <cell r="T63">
            <v>131</v>
          </cell>
          <cell r="U63" t="str">
            <v>NULL</v>
          </cell>
          <cell r="V63" t="str">
            <v>NULL</v>
          </cell>
          <cell r="W63" t="str">
            <v>H</v>
          </cell>
          <cell r="X63">
            <v>42370</v>
          </cell>
          <cell r="Y63">
            <v>0</v>
          </cell>
          <cell r="Z63">
            <v>6</v>
          </cell>
          <cell r="AA63" t="str">
            <v>Ninguno</v>
          </cell>
          <cell r="AB63" t="str">
            <v>6110000028816.xlsx</v>
          </cell>
          <cell r="AC63" t="str">
            <v>Solicito su apoyo para que me puedan enviar e indicar, donde puedo consultar la siguiente informaciÃ³n relativa al RÃ©gimen de InversiÃ³n y pasivos en Moneda Extranjera, ya que necesitamos como instituciÃ³n de Banca MÃºltiple el listado de:&lt;br&gt;INVERSIONES EN SOCIEDADES O FONDOS DE INVERSIÃ“N QUE EL BANCO DE MÃ‰XICO AUTORIZÃ“ PARA SER CONSIDERADOS COMO ACTIVOS LÃQUIDOS, A PROPUESTA DE LAS INSTITUCIONES DE BANCA MÃšLTIPLE.&lt;br&gt;Ya que tengo la versiÃ³n del 2014, y quisiera ver si existe una reciente.&lt;br&gt;Adicionalmente ver si existe algÃºn comunicado o documento donde se publique y lo podamos consultar, ya que lo he buscado en la pÃ¡gina de Banco de MÃ©xico, pero no he tenido Ã©xito.&lt;br&gt;Gracias</v>
          </cell>
        </row>
        <row r="64">
          <cell r="A64">
            <v>6110000029216</v>
          </cell>
          <cell r="B64">
            <v>61100</v>
          </cell>
          <cell r="C64">
            <v>1</v>
          </cell>
          <cell r="D64">
            <v>42667</v>
          </cell>
          <cell r="E64" t="str">
            <v>NULL</v>
          </cell>
          <cell r="F64" t="str">
            <v>NULL</v>
          </cell>
          <cell r="G64" t="str">
            <v>RAMÃREZ</v>
          </cell>
          <cell r="H64" t="str">
            <v>CANTO</v>
          </cell>
          <cell r="I64" t="str">
            <v>NANCY JANETH</v>
          </cell>
          <cell r="J64" t="str">
            <v>NULL</v>
          </cell>
          <cell r="K64" t="str">
            <v>INDUSTRIA</v>
          </cell>
          <cell r="L64">
            <v>182</v>
          </cell>
          <cell r="M64" t="str">
            <v>NULL</v>
          </cell>
          <cell r="N64" t="str">
            <v>MartÃ­n Carrera</v>
          </cell>
          <cell r="O64">
            <v>9</v>
          </cell>
          <cell r="P64">
            <v>9005</v>
          </cell>
          <cell r="Q64">
            <v>7070</v>
          </cell>
          <cell r="R64" t="str">
            <v>NULL</v>
          </cell>
          <cell r="S64" t="str">
            <v>janethramiz_star@hotmail.com</v>
          </cell>
          <cell r="T64">
            <v>131</v>
          </cell>
          <cell r="U64" t="str">
            <v>NULL</v>
          </cell>
          <cell r="V64" t="str">
            <v>NULL</v>
          </cell>
          <cell r="W64" t="str">
            <v>M</v>
          </cell>
          <cell r="X64">
            <v>32762</v>
          </cell>
          <cell r="Y64">
            <v>21</v>
          </cell>
          <cell r="Z64">
            <v>5</v>
          </cell>
          <cell r="AA64" t="str">
            <v>NULL</v>
          </cell>
          <cell r="AB64" t="str">
            <v>NULL</v>
          </cell>
          <cell r="AC64" t="str">
            <v>Â¿CuÃ¡nto gana el titular del Banco de MÃ©xico?&lt;br&gt;</v>
          </cell>
        </row>
        <row r="65">
          <cell r="A65">
            <v>6110000028916</v>
          </cell>
          <cell r="B65">
            <v>61100</v>
          </cell>
          <cell r="C65">
            <v>1</v>
          </cell>
          <cell r="D65">
            <v>42664</v>
          </cell>
          <cell r="E65" t="str">
            <v>NULL</v>
          </cell>
          <cell r="F65" t="str">
            <v>NULL</v>
          </cell>
          <cell r="G65" t="str">
            <v>GUTIÃ‰RREZ</v>
          </cell>
          <cell r="H65" t="str">
            <v>NULL</v>
          </cell>
          <cell r="I65" t="str">
            <v>ALEJANDRA</v>
          </cell>
          <cell r="J65" t="str">
            <v>NULL</v>
          </cell>
          <cell r="K65" t="str">
            <v>CERRADA DE BATAN</v>
          </cell>
          <cell r="L65">
            <v>19</v>
          </cell>
          <cell r="M65" t="str">
            <v>NULL</v>
          </cell>
          <cell r="N65" t="str">
            <v>Lomas de San Ã¡ngel Inn</v>
          </cell>
          <cell r="O65">
            <v>9</v>
          </cell>
          <cell r="P65">
            <v>9010</v>
          </cell>
          <cell r="Q65">
            <v>1790</v>
          </cell>
          <cell r="R65">
            <v>5556685013</v>
          </cell>
          <cell r="S65" t="str">
            <v>alegj93@outlook.com</v>
          </cell>
          <cell r="T65">
            <v>131</v>
          </cell>
          <cell r="U65" t="str">
            <v>NULL</v>
          </cell>
          <cell r="V65" t="str">
            <v>NULL</v>
          </cell>
          <cell r="W65" t="str">
            <v>M</v>
          </cell>
          <cell r="X65">
            <v>42673</v>
          </cell>
          <cell r="Y65">
            <v>21</v>
          </cell>
          <cell r="Z65">
            <v>5</v>
          </cell>
          <cell r="AA65" t="str">
            <v>NULL</v>
          </cell>
          <cell r="AB65" t="str">
            <v>6110000028916.pdf</v>
          </cell>
          <cell r="AC65" t="str">
            <v>Si no fue por medio de leasing, Â¿alguna empresa obtuvo por adjudicaciÃ³n directa u otro procedimiento la venta y/o renta de automÃ³viles para altos y medianos funcionarios? Â¿En quÃ© fecha? Â¿En quÃ© estado se emplacaron los automÃ³viles?&lt;br&gt;</v>
          </cell>
        </row>
        <row r="66">
          <cell r="A66">
            <v>6110000029116</v>
          </cell>
          <cell r="B66">
            <v>61100</v>
          </cell>
          <cell r="C66">
            <v>1</v>
          </cell>
          <cell r="D66">
            <v>42667</v>
          </cell>
          <cell r="E66" t="str">
            <v>NULL</v>
          </cell>
          <cell r="F66" t="str">
            <v>NULL</v>
          </cell>
          <cell r="G66" t="str">
            <v>JÃUREGUI</v>
          </cell>
          <cell r="H66" t="str">
            <v>ESTRADA</v>
          </cell>
          <cell r="I66" t="str">
            <v>RUBÃ‰N</v>
          </cell>
          <cell r="J66" t="str">
            <v>NULL</v>
          </cell>
          <cell r="K66" t="str">
            <v>ALEJO DEL CUETO</v>
          </cell>
          <cell r="L66">
            <v>599</v>
          </cell>
          <cell r="M66" t="str">
            <v>NULL</v>
          </cell>
          <cell r="N66" t="str">
            <v>Las Margaritas</v>
          </cell>
          <cell r="O66">
            <v>5</v>
          </cell>
          <cell r="P66">
            <v>5035</v>
          </cell>
          <cell r="Q66">
            <v>27130</v>
          </cell>
          <cell r="R66">
            <v>18717259771</v>
          </cell>
          <cell r="S66" t="str">
            <v>jercfd@hotmail.com</v>
          </cell>
          <cell r="T66">
            <v>131</v>
          </cell>
          <cell r="U66" t="str">
            <v>NULL</v>
          </cell>
          <cell r="V66" t="str">
            <v>NULL</v>
          </cell>
          <cell r="W66" t="str">
            <v>H</v>
          </cell>
          <cell r="X66">
            <v>18150</v>
          </cell>
          <cell r="Y66">
            <v>26</v>
          </cell>
          <cell r="Z66">
            <v>5</v>
          </cell>
          <cell r="AA66" t="str">
            <v>NULL</v>
          </cell>
          <cell r="AB66" t="str">
            <v>NULL</v>
          </cell>
          <cell r="AC66" t="str">
            <v>Relacionada con las estadÃ­sticas de la PyMES anivel nacional&lt;br&gt;</v>
          </cell>
        </row>
        <row r="67">
          <cell r="A67">
            <v>6110000029316</v>
          </cell>
          <cell r="B67">
            <v>61100</v>
          </cell>
          <cell r="C67">
            <v>1</v>
          </cell>
          <cell r="D67">
            <v>42667</v>
          </cell>
          <cell r="E67" t="str">
            <v xml:space="preserve">  </v>
          </cell>
          <cell r="F67" t="str">
            <v>NULL</v>
          </cell>
          <cell r="G67" t="str">
            <v xml:space="preserve">  </v>
          </cell>
          <cell r="H67" t="str">
            <v xml:space="preserve">  </v>
          </cell>
          <cell r="I67" t="str">
            <v>VIVIANA</v>
          </cell>
          <cell r="J67" t="str">
            <v>NULL</v>
          </cell>
          <cell r="K67" t="str">
            <v xml:space="preserve">  </v>
          </cell>
          <cell r="L67" t="str">
            <v xml:space="preserve">  </v>
          </cell>
          <cell r="M67" t="str">
            <v xml:space="preserve">  </v>
          </cell>
          <cell r="N67" t="str">
            <v xml:space="preserve">  </v>
          </cell>
          <cell r="O67">
            <v>99</v>
          </cell>
          <cell r="P67">
            <v>999</v>
          </cell>
          <cell r="Q67" t="str">
            <v>null</v>
          </cell>
          <cell r="R67">
            <v>0</v>
          </cell>
          <cell r="S67" t="str">
            <v>vivialvarez18@hotmail.com</v>
          </cell>
          <cell r="T67">
            <v>131</v>
          </cell>
          <cell r="U67" t="str">
            <v>NULL</v>
          </cell>
          <cell r="V67" t="str">
            <v>NULL</v>
          </cell>
          <cell r="W67" t="str">
            <v>H</v>
          </cell>
          <cell r="X67">
            <v>42370</v>
          </cell>
          <cell r="Y67">
            <v>0</v>
          </cell>
          <cell r="Z67">
            <v>5</v>
          </cell>
          <cell r="AA67" t="str">
            <v>Ninguno</v>
          </cell>
          <cell r="AB67" t="str">
            <v>NULL</v>
          </cell>
          <cell r="AC67" t="str">
            <v>InformaciÃ³n mensual de la emisiÃ³n de tesobonos en 1994-1995</v>
          </cell>
        </row>
        <row r="68">
          <cell r="A68">
            <v>6110000029016</v>
          </cell>
          <cell r="B68">
            <v>61100</v>
          </cell>
          <cell r="C68">
            <v>1</v>
          </cell>
          <cell r="D68">
            <v>42664</v>
          </cell>
          <cell r="E68" t="str">
            <v>NULL</v>
          </cell>
          <cell r="F68" t="str">
            <v>NULL</v>
          </cell>
          <cell r="G68" t="str">
            <v>FORWARD</v>
          </cell>
          <cell r="H68" t="str">
            <v>NULL</v>
          </cell>
          <cell r="I68" t="str">
            <v>ULLYSES</v>
          </cell>
          <cell r="J68" t="str">
            <v>NULL</v>
          </cell>
          <cell r="K68" t="str">
            <v>CAMPECHE</v>
          </cell>
          <cell r="L68">
            <v>35</v>
          </cell>
          <cell r="M68">
            <v>100</v>
          </cell>
          <cell r="N68" t="str">
            <v>Roma Norte</v>
          </cell>
          <cell r="O68">
            <v>9</v>
          </cell>
          <cell r="P68">
            <v>9015</v>
          </cell>
          <cell r="Q68">
            <v>6700</v>
          </cell>
          <cell r="R68" t="str">
            <v>NULL</v>
          </cell>
          <cell r="S68" t="str">
            <v>ullyses.forward@gmail.com</v>
          </cell>
          <cell r="T68">
            <v>131</v>
          </cell>
          <cell r="U68" t="str">
            <v>NULL</v>
          </cell>
          <cell r="V68" t="str">
            <v>NULL</v>
          </cell>
          <cell r="W68" t="str">
            <v>NULL</v>
          </cell>
          <cell r="X68" t="str">
            <v>NULL</v>
          </cell>
          <cell r="Y68">
            <v>0</v>
          </cell>
          <cell r="Z68">
            <v>5</v>
          </cell>
          <cell r="AA68" t="str">
            <v>NULL</v>
          </cell>
          <cell r="AB68" t="str">
            <v>NULL</v>
          </cell>
          <cell r="AC68" t="str">
            <v>Por medio de la siguiente se solicita copias de todos los contratos y anexos celebrados con las empresa CONSUPAGO SA de CV  y Consupaguito SA de CV desde 2001.&lt;br&gt;</v>
          </cell>
        </row>
        <row r="69">
          <cell r="A69">
            <v>6110000029416</v>
          </cell>
          <cell r="B69">
            <v>61100</v>
          </cell>
          <cell r="C69">
            <v>1</v>
          </cell>
          <cell r="D69">
            <v>42668</v>
          </cell>
          <cell r="E69" t="str">
            <v>NULL</v>
          </cell>
          <cell r="F69" t="str">
            <v>NULL</v>
          </cell>
          <cell r="G69" t="str">
            <v>GUILLEN</v>
          </cell>
          <cell r="H69" t="str">
            <v>MARQUEZ</v>
          </cell>
          <cell r="I69" t="str">
            <v>JORGE</v>
          </cell>
          <cell r="J69" t="str">
            <v>NULL</v>
          </cell>
          <cell r="K69" t="str">
            <v>ALLENDE</v>
          </cell>
          <cell r="L69">
            <v>923</v>
          </cell>
          <cell r="M69">
            <v>1</v>
          </cell>
          <cell r="N69" t="str">
            <v>Centro SCT Hidalgo</v>
          </cell>
          <cell r="O69">
            <v>13</v>
          </cell>
          <cell r="P69">
            <v>13048</v>
          </cell>
          <cell r="Q69">
            <v>42081</v>
          </cell>
          <cell r="R69" t="str">
            <v>NULL</v>
          </cell>
          <cell r="S69" t="str">
            <v>jgguillen04@gmail.com</v>
          </cell>
          <cell r="T69">
            <v>131</v>
          </cell>
          <cell r="U69" t="str">
            <v>NULL</v>
          </cell>
          <cell r="V69" t="str">
            <v>NULL</v>
          </cell>
          <cell r="W69" t="str">
            <v>H</v>
          </cell>
          <cell r="X69">
            <v>36011</v>
          </cell>
          <cell r="Y69">
            <v>21</v>
          </cell>
          <cell r="Z69">
            <v>5</v>
          </cell>
          <cell r="AA69" t="str">
            <v>NULL</v>
          </cell>
          <cell r="AB69" t="str">
            <v>NULL</v>
          </cell>
          <cell r="AC69" t="str">
            <v>como se forma la moneda nacional&lt;br&gt;</v>
          </cell>
        </row>
        <row r="70">
          <cell r="A70">
            <v>6110000029516</v>
          </cell>
          <cell r="B70">
            <v>61100</v>
          </cell>
          <cell r="C70">
            <v>1</v>
          </cell>
          <cell r="D70">
            <v>42669</v>
          </cell>
          <cell r="E70" t="str">
            <v>NULL</v>
          </cell>
          <cell r="F70" t="str">
            <v>NULL</v>
          </cell>
          <cell r="G70" t="str">
            <v>TOLETINO</v>
          </cell>
          <cell r="H70" t="str">
            <v>TOMAS</v>
          </cell>
          <cell r="I70" t="str">
            <v>NAYELI</v>
          </cell>
          <cell r="J70" t="str">
            <v>NULL</v>
          </cell>
          <cell r="K70" t="str">
            <v>VICTORIANO HUERTA</v>
          </cell>
          <cell r="L70">
            <v>155</v>
          </cell>
          <cell r="M70" t="str">
            <v>NULL</v>
          </cell>
          <cell r="N70" t="str">
            <v>Lomas de Vista Hermosa</v>
          </cell>
          <cell r="O70">
            <v>13</v>
          </cell>
          <cell r="P70">
            <v>13048</v>
          </cell>
          <cell r="Q70">
            <v>42026</v>
          </cell>
          <cell r="R70">
            <v>7711562874</v>
          </cell>
          <cell r="S70" t="str">
            <v>yelian_njde96@hotmail.com</v>
          </cell>
          <cell r="T70">
            <v>131</v>
          </cell>
          <cell r="U70" t="str">
            <v>NULL</v>
          </cell>
          <cell r="V70" t="str">
            <v>NULL</v>
          </cell>
          <cell r="W70" t="str">
            <v>M</v>
          </cell>
          <cell r="X70">
            <v>35310</v>
          </cell>
          <cell r="Y70">
            <v>21</v>
          </cell>
          <cell r="Z70">
            <v>5</v>
          </cell>
          <cell r="AA70" t="str">
            <v>NULL</v>
          </cell>
          <cell r="AB70" t="str">
            <v>NULL</v>
          </cell>
          <cell r="AC70" t="str">
            <v>Â¿con que objetivo el banco de MÃ©xico central sube la tasa de interes?&lt;br&gt;</v>
          </cell>
        </row>
        <row r="71">
          <cell r="A71">
            <v>6110000029616</v>
          </cell>
          <cell r="B71">
            <v>61100</v>
          </cell>
          <cell r="C71">
            <v>1</v>
          </cell>
          <cell r="D71">
            <v>42669</v>
          </cell>
          <cell r="E71" t="str">
            <v>NULL</v>
          </cell>
          <cell r="F71" t="str">
            <v>NULL</v>
          </cell>
          <cell r="G71" t="str">
            <v>HILL</v>
          </cell>
          <cell r="H71" t="str">
            <v>NULL</v>
          </cell>
          <cell r="I71" t="str">
            <v>SAMUEL</v>
          </cell>
          <cell r="J71" t="str">
            <v>NULL</v>
          </cell>
          <cell r="K71" t="str">
            <v>VICENTE GUERRERO</v>
          </cell>
          <cell r="L71">
            <v>1900</v>
          </cell>
          <cell r="M71" t="str">
            <v>15-103</v>
          </cell>
          <cell r="N71" t="str">
            <v>Copilco Universidad</v>
          </cell>
          <cell r="O71">
            <v>9</v>
          </cell>
          <cell r="P71">
            <v>9003</v>
          </cell>
          <cell r="Q71">
            <v>4360</v>
          </cell>
          <cell r="R71" t="str">
            <v>NULL</v>
          </cell>
          <cell r="S71" t="str">
            <v>NULL</v>
          </cell>
          <cell r="T71">
            <v>131</v>
          </cell>
          <cell r="U71" t="str">
            <v>NULL</v>
          </cell>
          <cell r="V71" t="str">
            <v>NULL</v>
          </cell>
          <cell r="W71" t="str">
            <v>H</v>
          </cell>
          <cell r="X71" t="str">
            <v>NULL</v>
          </cell>
          <cell r="Y71">
            <v>0</v>
          </cell>
          <cell r="Z71">
            <v>5</v>
          </cell>
          <cell r="AA71" t="str">
            <v>NULL</v>
          </cell>
          <cell r="AB71" t="str">
            <v>NULL</v>
          </cell>
          <cell r="AC71" t="str">
            <v>Solicito copia de los anexos tÃ©cnicos y contratos por adjudicaciÃ³n directa para contrataciÃ³n de abogados externos en los Ãºltimos 5 aÃ±os&lt;br&gt;</v>
          </cell>
        </row>
        <row r="72">
          <cell r="A72">
            <v>6110000029816</v>
          </cell>
          <cell r="B72">
            <v>61100</v>
          </cell>
          <cell r="C72">
            <v>1</v>
          </cell>
          <cell r="D72">
            <v>42670</v>
          </cell>
          <cell r="E72" t="str">
            <v>NULL</v>
          </cell>
          <cell r="F72" t="str">
            <v>NULL</v>
          </cell>
          <cell r="G72" t="str">
            <v>ROSALES</v>
          </cell>
          <cell r="H72" t="str">
            <v>DÃAZ</v>
          </cell>
          <cell r="I72" t="str">
            <v>DULCE MARÃA</v>
          </cell>
          <cell r="J72" t="str">
            <v>NULL</v>
          </cell>
          <cell r="K72" t="str">
            <v>MORELOS</v>
          </cell>
          <cell r="L72">
            <v>35</v>
          </cell>
          <cell r="M72" t="str">
            <v>NULL</v>
          </cell>
          <cell r="N72" t="str">
            <v>Atlautla de Victoria</v>
          </cell>
          <cell r="O72">
            <v>15</v>
          </cell>
          <cell r="P72">
            <v>15015</v>
          </cell>
          <cell r="Q72">
            <v>56970</v>
          </cell>
          <cell r="R72" t="str">
            <v>NULL</v>
          </cell>
          <cell r="S72" t="str">
            <v>dmrosales@fnd.gob.mx</v>
          </cell>
          <cell r="T72">
            <v>131</v>
          </cell>
          <cell r="U72" t="str">
            <v>NULL</v>
          </cell>
          <cell r="V72" t="str">
            <v>NULL</v>
          </cell>
          <cell r="W72" t="str">
            <v>M</v>
          </cell>
          <cell r="X72">
            <v>34212</v>
          </cell>
          <cell r="Y72">
            <v>28</v>
          </cell>
          <cell r="Z72">
            <v>5</v>
          </cell>
          <cell r="AA72" t="str">
            <v>NULL</v>
          </cell>
          <cell r="AB72" t="str">
            <v>NULL</v>
          </cell>
          <cell r="AC72" t="str">
            <v>Solicito la fracciÃ³n arancelaria vigente que corresponde a cada uno de los siguientes productos:  Aceituna Acelga Achiote Agapando (gruesa) Agave Aguacate Ajo AjonjolÃ­ Ãlamo Albahaca Albricia Alcachofa Alcatraz (gruesa) Alfalfa achicalada Alfalfa verde Algarrobo AlgodÃ³n hueso AlhelÃ­ AlhelÃ­ (Gruesa) AlhelÃ­ (Manojo) AlmÃ¡cigo (Planta) Alpiste Alpiste ornamental (Manojo) AlstroemerÃ­a (Gruesa) Amaranto AnÃ­s Anturios(Gruesa) Apio Apio semilla Ãrbol de navidad (planta) Aretillo (planta) ArrayÃ¡n Arroz palay ArvejÃ³n Aster (Manojo) Ave del paraiso (gruesa) Avena forrajera Avena grano Avena grano semilla Azucena (gruesa) Baby back choi BambÃº BangaÃ±a Begonia (planta) BelÃ©n (Planta) Berenjena Betabel Blueberry Boi Choi BrÃ³coli Cacahuate Cacao CafÃ© cereza Caimito Calabacita Calabaza Calabaza semilla o Chihua Calancoe (planta) Camote Canola Canola forraje CaÃ±a de azÃºcar CaÃ±a de azÃºcar Otro uso CaÃ±a de azÃºcar semilla CapulÃ­n Carambolo CÃ¡rtamo CÃ¡rtamo forrajero en verde Cebada forrajera Cebada grano Cebada grano semilla Cebolla Cebolla semilla Centeno forrajero en verde Centeno grano Cereza Chabacano Chayote ChÃ­a ChÃ­charo Chilacayote Chile verde Chile verde semilla Chirimoya Chives Choi Sum Cilantro Cilantro semilla Cineraria (planta) Ciruela CÃ­tricos Clavel (gruesa) Coco fruta Col (repollo) Col de bruselas Coliflor Colinabo Colza Comino Copra Crisantemo (gruesa) Crisantemo (planta) Cyclamen planta DÃ¡til DÃ³lar (manojo) Durazno Ebo (janamargo  o veza) Ebo (janamargo  o veza) grano Ejote Elote Eneldo Epazote EspÃ¡rrago Especias y Medicinales Espinaca Estropajo Eucalipto Flor cera Flor perrito Flores Flores (gruesa) Flores (manojo) Flores (planta) Forrajes Frambuesa Fresa Fresa (planta) Frijol Frijol (semilla) Frijol X pelÃ³n Frutales Varios Gailan Garbanzo forrajero Garbanzo grano Garbanzo porquero semilla Garbanzo semilla Geranio (planta) Gerbera (gruesa) Girasol Girasol flor (gruesa) Girasol forrajero Girasol semilla Gladiola (gruesa) Granada Guaje Guaje (verdura) GuamÃºchil GuanÃ¡bana Guayaba Haba grano Haba grano semilla Haba verde Helecho Helecho (manojo) HenequÃ©n HenequÃ©n verde Hierbabuena Higo Higuerilla Hoja de plÃ¡tano Hongos Hortalizas Hortensia (planta) Huauzontle Hule Hevea Inmortal (manojo) Jaca (Jackfruit) Jamaica Jatropha Jenjibre JÃ­cama JÃ­cama semilla Jojoba Kale Kenaf semilla Kohlrabi Lechuga Leek Lenteja Lilium (gruesa) Lilium (planta) Lima LimÃ³n LimÃ³n real Limonium (manojo) Linaza Linaza Ornamental (Manojo) Litchi MacadÃ¡mia Maguey forrajero Maguey mixiotero Maguey pulquero (miles de  lts.) MaÃ­z forrajero MaÃ­z grano MaÃ­z grano semilla MaÃ­z palomero Malanga Mamey Mandarina Mango MangostÃ¡n Mano de leÃ³n Manzana Manzanilla MaracuyÃ¡ Maralfalfa MaraÃ±Ã³n Margarita (manojo) Mejorana MelÃ³n MelÃ³n amargo MelÃ³n semilla Membrillo Menta Mijo Mijo forrajero Moringa Moringa orgÃ¡nico Mostaza Nabo Nabo forrajero Nanche Napa Naranja Nardo (gruesa) NÃ­spero Noche buena (planta) Noni Nopal forrajero Nopalitos Nube Nube (manojo) Nuez Okra (AngÃº O Gombo) Olleto OrÃ©gano OrquÃ­dea Palma Africana o de aceite Palma de ornato (planta) Palma de ornato camedor (gruesa) Palma taco Palo de arco Papa Papa semilla PÃ¡palo Papaya Pasto (tapete) m2 Pastos Pensamiento (planta) Pepino Pepino semilla Pera Perejil PerÃ³n Persimonio Petunia (Planta) Pimienta PiÃ±a PiÃ±Ã³n Pipicha Pistache Pitahaya Pitaya Plantas de ornato (planta) Plantero de tabaco (planta) PlÃ¡tano Polar Polar (gruesa) Pon - Pon (gruesa) Poro Quelite RÃ¡bano RambutÃ¡n RamÃ³n RapinÃ­ Remolacha forrajera Romerito Romero Rosa Rosa (gruesa) Rosa (planta) Rye grass en verde SÃ¡bila Salvia SandÃ­a SandÃ­a semilla Saramuyo Shop suey Solidago (manojo) Sorgo escobero Sorgo forrajero Sorgo grano Sorgo semilla Soya Soya semilla Statice Statice (manojo) Stevia Tabaco Tamarindo Tangelo Tangerina TarragÃ³n Te LimÃ³n Tejocote Terciopelo (manojo) Tomate rojo (jitomate semilla) Jitomate Tomate verde Tomillo Toronja (pomelo) TrÃ©bol Trigo forrajero Trigo grano Trigo grano semilla Trigo ornamental (manojo) Triticale forrajero Tritica&lt;br&gt;</v>
          </cell>
        </row>
        <row r="73">
          <cell r="A73">
            <v>6110000029916</v>
          </cell>
          <cell r="B73">
            <v>61100</v>
          </cell>
          <cell r="C73">
            <v>1</v>
          </cell>
          <cell r="D73">
            <v>42670</v>
          </cell>
          <cell r="E73" t="str">
            <v xml:space="preserve">  </v>
          </cell>
          <cell r="F73" t="str">
            <v>NULL</v>
          </cell>
          <cell r="G73" t="str">
            <v>NYUTE</v>
          </cell>
          <cell r="H73" t="str">
            <v xml:space="preserve">  </v>
          </cell>
          <cell r="I73" t="str">
            <v>DEHW</v>
          </cell>
          <cell r="J73" t="str">
            <v>NULL</v>
          </cell>
          <cell r="K73" t="str">
            <v>PROTASIO TAGLE</v>
          </cell>
          <cell r="L73">
            <v>59</v>
          </cell>
          <cell r="M73">
            <v>404</v>
          </cell>
          <cell r="N73" t="str">
            <v>San Miguel Chapultepec II SecciÃ³n</v>
          </cell>
          <cell r="O73">
            <v>9</v>
          </cell>
          <cell r="P73">
            <v>9016</v>
          </cell>
          <cell r="Q73">
            <v>11850</v>
          </cell>
          <cell r="R73">
            <v>0</v>
          </cell>
          <cell r="S73" t="str">
            <v>dehe.nyute@gmail.com</v>
          </cell>
          <cell r="T73">
            <v>131</v>
          </cell>
          <cell r="U73" t="str">
            <v>NULL</v>
          </cell>
          <cell r="V73" t="str">
            <v>NULL</v>
          </cell>
          <cell r="W73" t="str">
            <v>H</v>
          </cell>
          <cell r="X73">
            <v>42370</v>
          </cell>
          <cell r="Y73">
            <v>0</v>
          </cell>
          <cell r="Z73">
            <v>5</v>
          </cell>
          <cell r="AA73" t="str">
            <v>Ninguno</v>
          </cell>
          <cell r="AB73" t="str">
            <v>NULL</v>
          </cell>
          <cell r="AC73" t="str">
            <v>Solicito la informaciÃ³n de TODOS los funcionarios del Banco de MÃ©xico y de los empleados que cumplen con el factor 90 o 95, la siguiente informaciÃ³n:&lt;br&gt;nombre, puesto, edad y fecha de ingreso al Banco de MÃ©xico.</v>
          </cell>
        </row>
        <row r="74">
          <cell r="A74">
            <v>6110000029716</v>
          </cell>
          <cell r="B74">
            <v>61100</v>
          </cell>
          <cell r="C74">
            <v>1</v>
          </cell>
          <cell r="D74">
            <v>42670</v>
          </cell>
          <cell r="E74" t="str">
            <v>SALVADOR GONZÃLEZ VELAZCO</v>
          </cell>
          <cell r="F74" t="str">
            <v>NULL</v>
          </cell>
          <cell r="G74" t="str">
            <v>GONZÃLEZ</v>
          </cell>
          <cell r="H74" t="str">
            <v>VILCHIS</v>
          </cell>
          <cell r="I74" t="str">
            <v>SALVADOR</v>
          </cell>
          <cell r="J74" t="str">
            <v>NULL</v>
          </cell>
          <cell r="K74" t="str">
            <v>PONCIANO ARRIAGA</v>
          </cell>
          <cell r="L74">
            <v>5569108056</v>
          </cell>
          <cell r="M74">
            <v>66485083</v>
          </cell>
          <cell r="N74" t="str">
            <v>Tabacalera</v>
          </cell>
          <cell r="O74">
            <v>9</v>
          </cell>
          <cell r="P74">
            <v>9015</v>
          </cell>
          <cell r="Q74">
            <v>6030</v>
          </cell>
          <cell r="R74">
            <v>55</v>
          </cell>
          <cell r="S74" t="str">
            <v>iceman053@gmail.com</v>
          </cell>
          <cell r="T74">
            <v>131</v>
          </cell>
          <cell r="U74" t="str">
            <v>NULL</v>
          </cell>
          <cell r="V74" t="str">
            <v>NULL</v>
          </cell>
          <cell r="W74" t="str">
            <v>H</v>
          </cell>
          <cell r="X74">
            <v>37252</v>
          </cell>
          <cell r="Y74">
            <v>21</v>
          </cell>
          <cell r="Z74">
            <v>5</v>
          </cell>
          <cell r="AA74" t="str">
            <v>NULL</v>
          </cell>
          <cell r="AB74" t="str">
            <v>NULL</v>
          </cell>
          <cell r="AC74" t="str">
            <v>Buenas, segÃºn por el articulo 8 de la constituciÃ³n Mexicana deciaria ver la boleta nivel secundaria del presidente Enrique PeÃ±a Nieto.&lt;br&gt;</v>
          </cell>
        </row>
        <row r="75">
          <cell r="A75">
            <v>6110000029216</v>
          </cell>
          <cell r="B75">
            <v>61100</v>
          </cell>
          <cell r="C75">
            <v>1</v>
          </cell>
          <cell r="D75">
            <v>42667</v>
          </cell>
          <cell r="E75" t="str">
            <v>NULL</v>
          </cell>
          <cell r="F75" t="str">
            <v>NULL</v>
          </cell>
          <cell r="G75" t="str">
            <v>RAMÃREZ</v>
          </cell>
          <cell r="H75" t="str">
            <v>CANTO</v>
          </cell>
          <cell r="I75" t="str">
            <v>NANCY JANETH</v>
          </cell>
          <cell r="J75" t="str">
            <v>NULL</v>
          </cell>
          <cell r="K75" t="str">
            <v>INDUSTRIA</v>
          </cell>
          <cell r="L75">
            <v>182</v>
          </cell>
          <cell r="M75" t="str">
            <v>NULL</v>
          </cell>
          <cell r="N75" t="str">
            <v>MartÃ­n Carrera</v>
          </cell>
          <cell r="O75">
            <v>9</v>
          </cell>
          <cell r="P75">
            <v>9005</v>
          </cell>
          <cell r="Q75">
            <v>7070</v>
          </cell>
          <cell r="R75" t="str">
            <v>NULL</v>
          </cell>
          <cell r="S75" t="str">
            <v>janethramiz_star@hotmail.com</v>
          </cell>
          <cell r="T75">
            <v>131</v>
          </cell>
          <cell r="U75" t="str">
            <v>NULL</v>
          </cell>
          <cell r="V75" t="str">
            <v>NULL</v>
          </cell>
          <cell r="W75" t="str">
            <v>M</v>
          </cell>
          <cell r="X75">
            <v>32762</v>
          </cell>
          <cell r="Y75">
            <v>21</v>
          </cell>
          <cell r="Z75">
            <v>5</v>
          </cell>
          <cell r="AA75" t="str">
            <v>NULL</v>
          </cell>
          <cell r="AB75" t="str">
            <v>NULL</v>
          </cell>
          <cell r="AC75" t="str">
            <v>Â¿CuÃ¡nto gana el titular del Banco de MÃ©xico?&lt;br&gt;</v>
          </cell>
        </row>
        <row r="76">
          <cell r="A76">
            <v>6110000029116</v>
          </cell>
          <cell r="B76">
            <v>61100</v>
          </cell>
          <cell r="C76">
            <v>1</v>
          </cell>
          <cell r="D76">
            <v>42667</v>
          </cell>
          <cell r="E76" t="str">
            <v>NULL</v>
          </cell>
          <cell r="F76" t="str">
            <v>NULL</v>
          </cell>
          <cell r="G76" t="str">
            <v>JÃUREGUI</v>
          </cell>
          <cell r="H76" t="str">
            <v>ESTRADA</v>
          </cell>
          <cell r="I76" t="str">
            <v>RUBÃ‰N</v>
          </cell>
          <cell r="J76" t="str">
            <v>NULL</v>
          </cell>
          <cell r="K76" t="str">
            <v>ALEJO DEL CUETO</v>
          </cell>
          <cell r="L76">
            <v>599</v>
          </cell>
          <cell r="M76" t="str">
            <v>NULL</v>
          </cell>
          <cell r="N76" t="str">
            <v>Las Margaritas</v>
          </cell>
          <cell r="O76">
            <v>5</v>
          </cell>
          <cell r="P76">
            <v>5035</v>
          </cell>
          <cell r="Q76">
            <v>27130</v>
          </cell>
          <cell r="R76">
            <v>18717259771</v>
          </cell>
          <cell r="S76" t="str">
            <v>jercfd@hotmail.com</v>
          </cell>
          <cell r="T76">
            <v>131</v>
          </cell>
          <cell r="U76" t="str">
            <v>NULL</v>
          </cell>
          <cell r="V76" t="str">
            <v>NULL</v>
          </cell>
          <cell r="W76" t="str">
            <v>H</v>
          </cell>
          <cell r="X76">
            <v>18150</v>
          </cell>
          <cell r="Y76">
            <v>26</v>
          </cell>
          <cell r="Z76">
            <v>5</v>
          </cell>
          <cell r="AA76" t="str">
            <v>NULL</v>
          </cell>
          <cell r="AB76" t="str">
            <v>NULL</v>
          </cell>
          <cell r="AC76" t="str">
            <v>Relacionada con las estadÃ­sticas de la PyMES anivel nacional&lt;br&gt;</v>
          </cell>
        </row>
        <row r="77">
          <cell r="A77">
            <v>6110000029316</v>
          </cell>
          <cell r="B77">
            <v>61100</v>
          </cell>
          <cell r="C77">
            <v>1</v>
          </cell>
          <cell r="D77">
            <v>42667</v>
          </cell>
          <cell r="E77" t="str">
            <v xml:space="preserve">  </v>
          </cell>
          <cell r="F77" t="str">
            <v>NULL</v>
          </cell>
          <cell r="G77" t="str">
            <v xml:space="preserve">  </v>
          </cell>
          <cell r="H77" t="str">
            <v xml:space="preserve">  </v>
          </cell>
          <cell r="I77" t="str">
            <v>VIVIANA</v>
          </cell>
          <cell r="J77" t="str">
            <v>NULL</v>
          </cell>
          <cell r="K77" t="str">
            <v xml:space="preserve">  </v>
          </cell>
          <cell r="L77" t="str">
            <v xml:space="preserve">  </v>
          </cell>
          <cell r="M77" t="str">
            <v xml:space="preserve">  </v>
          </cell>
          <cell r="N77" t="str">
            <v xml:space="preserve">  </v>
          </cell>
          <cell r="O77">
            <v>99</v>
          </cell>
          <cell r="P77">
            <v>999</v>
          </cell>
          <cell r="Q77" t="str">
            <v>null</v>
          </cell>
          <cell r="R77">
            <v>0</v>
          </cell>
          <cell r="S77" t="str">
            <v>vivialvarez18@hotmail.com</v>
          </cell>
          <cell r="T77">
            <v>131</v>
          </cell>
          <cell r="U77" t="str">
            <v>NULL</v>
          </cell>
          <cell r="V77" t="str">
            <v>NULL</v>
          </cell>
          <cell r="W77" t="str">
            <v>H</v>
          </cell>
          <cell r="X77">
            <v>42370</v>
          </cell>
          <cell r="Y77">
            <v>0</v>
          </cell>
          <cell r="Z77">
            <v>5</v>
          </cell>
          <cell r="AA77" t="str">
            <v>Ninguno</v>
          </cell>
          <cell r="AB77" t="str">
            <v>NULL</v>
          </cell>
          <cell r="AC77" t="str">
            <v>InformaciÃ³n mensual de la emisiÃ³n de tesobonos en 1994-1995</v>
          </cell>
        </row>
        <row r="78">
          <cell r="A78">
            <v>6110000029416</v>
          </cell>
          <cell r="B78">
            <v>61100</v>
          </cell>
          <cell r="C78">
            <v>1</v>
          </cell>
          <cell r="D78">
            <v>42668</v>
          </cell>
          <cell r="E78" t="str">
            <v>NULL</v>
          </cell>
          <cell r="F78" t="str">
            <v>NULL</v>
          </cell>
          <cell r="G78" t="str">
            <v>GUILLEN</v>
          </cell>
          <cell r="H78" t="str">
            <v>MARQUEZ</v>
          </cell>
          <cell r="I78" t="str">
            <v>JORGE</v>
          </cell>
          <cell r="J78" t="str">
            <v>NULL</v>
          </cell>
          <cell r="K78" t="str">
            <v>ALLENDE</v>
          </cell>
          <cell r="L78">
            <v>923</v>
          </cell>
          <cell r="M78">
            <v>1</v>
          </cell>
          <cell r="N78" t="str">
            <v>Centro SCT Hidalgo</v>
          </cell>
          <cell r="O78">
            <v>13</v>
          </cell>
          <cell r="P78">
            <v>13048</v>
          </cell>
          <cell r="Q78">
            <v>42081</v>
          </cell>
          <cell r="R78" t="str">
            <v>NULL</v>
          </cell>
          <cell r="S78" t="str">
            <v>jgguillen04@gmail.com</v>
          </cell>
          <cell r="T78">
            <v>131</v>
          </cell>
          <cell r="U78" t="str">
            <v>NULL</v>
          </cell>
          <cell r="V78" t="str">
            <v>NULL</v>
          </cell>
          <cell r="W78" t="str">
            <v>H</v>
          </cell>
          <cell r="X78">
            <v>36011</v>
          </cell>
          <cell r="Y78">
            <v>21</v>
          </cell>
          <cell r="Z78">
            <v>5</v>
          </cell>
          <cell r="AA78" t="str">
            <v>NULL</v>
          </cell>
          <cell r="AB78" t="str">
            <v>NULL</v>
          </cell>
          <cell r="AC78" t="str">
            <v>como se forma la moneda nacional&lt;br&gt;</v>
          </cell>
        </row>
        <row r="79">
          <cell r="A79">
            <v>6110000029516</v>
          </cell>
          <cell r="B79">
            <v>61100</v>
          </cell>
          <cell r="C79">
            <v>1</v>
          </cell>
          <cell r="D79">
            <v>42669</v>
          </cell>
          <cell r="E79" t="str">
            <v>NULL</v>
          </cell>
          <cell r="F79" t="str">
            <v>NULL</v>
          </cell>
          <cell r="G79" t="str">
            <v>TOLETINO</v>
          </cell>
          <cell r="H79" t="str">
            <v>TOMAS</v>
          </cell>
          <cell r="I79" t="str">
            <v>NAYELI</v>
          </cell>
          <cell r="J79" t="str">
            <v>NULL</v>
          </cell>
          <cell r="K79" t="str">
            <v>VICTORIANO HUERTA</v>
          </cell>
          <cell r="L79">
            <v>155</v>
          </cell>
          <cell r="M79" t="str">
            <v>NULL</v>
          </cell>
          <cell r="N79" t="str">
            <v>Lomas de Vista Hermosa</v>
          </cell>
          <cell r="O79">
            <v>13</v>
          </cell>
          <cell r="P79">
            <v>13048</v>
          </cell>
          <cell r="Q79">
            <v>42026</v>
          </cell>
          <cell r="R79">
            <v>7711562874</v>
          </cell>
          <cell r="S79" t="str">
            <v>yelian_njde96@hotmail.com</v>
          </cell>
          <cell r="T79">
            <v>131</v>
          </cell>
          <cell r="U79" t="str">
            <v>NULL</v>
          </cell>
          <cell r="V79" t="str">
            <v>NULL</v>
          </cell>
          <cell r="W79" t="str">
            <v>M</v>
          </cell>
          <cell r="X79">
            <v>35310</v>
          </cell>
          <cell r="Y79">
            <v>21</v>
          </cell>
          <cell r="Z79">
            <v>5</v>
          </cell>
          <cell r="AA79" t="str">
            <v>NULL</v>
          </cell>
          <cell r="AB79" t="str">
            <v>NULL</v>
          </cell>
          <cell r="AC79" t="str">
            <v>Â¿con que objetivo el banco de MÃ©xico central sube la tasa de interes?&lt;br&gt;</v>
          </cell>
        </row>
        <row r="80">
          <cell r="A80">
            <v>6110000029616</v>
          </cell>
          <cell r="B80">
            <v>61100</v>
          </cell>
          <cell r="C80">
            <v>1</v>
          </cell>
          <cell r="D80">
            <v>42669</v>
          </cell>
          <cell r="E80" t="str">
            <v>NULL</v>
          </cell>
          <cell r="F80" t="str">
            <v>NULL</v>
          </cell>
          <cell r="G80" t="str">
            <v>HILL</v>
          </cell>
          <cell r="H80" t="str">
            <v>NULL</v>
          </cell>
          <cell r="I80" t="str">
            <v>SAMUEL</v>
          </cell>
          <cell r="J80" t="str">
            <v>NULL</v>
          </cell>
          <cell r="K80" t="str">
            <v>VICENTE GUERRERO</v>
          </cell>
          <cell r="L80">
            <v>1900</v>
          </cell>
          <cell r="M80" t="str">
            <v>15-103</v>
          </cell>
          <cell r="N80" t="str">
            <v>Copilco Universidad</v>
          </cell>
          <cell r="O80">
            <v>9</v>
          </cell>
          <cell r="P80">
            <v>9003</v>
          </cell>
          <cell r="Q80">
            <v>4360</v>
          </cell>
          <cell r="R80" t="str">
            <v>NULL</v>
          </cell>
          <cell r="S80" t="str">
            <v>NULL</v>
          </cell>
          <cell r="T80">
            <v>131</v>
          </cell>
          <cell r="U80" t="str">
            <v>NULL</v>
          </cell>
          <cell r="V80" t="str">
            <v>NULL</v>
          </cell>
          <cell r="W80" t="str">
            <v>H</v>
          </cell>
          <cell r="X80" t="str">
            <v>NULL</v>
          </cell>
          <cell r="Y80">
            <v>0</v>
          </cell>
          <cell r="Z80">
            <v>5</v>
          </cell>
          <cell r="AA80" t="str">
            <v>NULL</v>
          </cell>
          <cell r="AB80" t="str">
            <v>NULL</v>
          </cell>
          <cell r="AC80" t="str">
            <v>Solicito copia de los anexos tÃ©cnicos y contratos por adjudicaciÃ³n directa para contrataciÃ³n de abogados externos en los Ãºltimos 5 aÃ±os&lt;br&gt;</v>
          </cell>
        </row>
        <row r="81">
          <cell r="A81">
            <v>6110000029816</v>
          </cell>
          <cell r="B81">
            <v>61100</v>
          </cell>
          <cell r="C81">
            <v>1</v>
          </cell>
          <cell r="D81">
            <v>42670</v>
          </cell>
          <cell r="E81" t="str">
            <v>NULL</v>
          </cell>
          <cell r="F81" t="str">
            <v>NULL</v>
          </cell>
          <cell r="G81" t="str">
            <v>ROSALES</v>
          </cell>
          <cell r="H81" t="str">
            <v>DÃAZ</v>
          </cell>
          <cell r="I81" t="str">
            <v>DULCE MARÃA</v>
          </cell>
          <cell r="J81" t="str">
            <v>NULL</v>
          </cell>
          <cell r="K81" t="str">
            <v>MORELOS</v>
          </cell>
          <cell r="L81">
            <v>35</v>
          </cell>
          <cell r="M81" t="str">
            <v>NULL</v>
          </cell>
          <cell r="N81" t="str">
            <v>Atlautla de Victoria</v>
          </cell>
          <cell r="O81">
            <v>15</v>
          </cell>
          <cell r="P81">
            <v>15015</v>
          </cell>
          <cell r="Q81">
            <v>56970</v>
          </cell>
          <cell r="R81" t="str">
            <v>NULL</v>
          </cell>
          <cell r="S81" t="str">
            <v>dmrosales@fnd.gob.mx</v>
          </cell>
          <cell r="T81">
            <v>131</v>
          </cell>
          <cell r="U81" t="str">
            <v>NULL</v>
          </cell>
          <cell r="V81" t="str">
            <v>NULL</v>
          </cell>
          <cell r="W81" t="str">
            <v>M</v>
          </cell>
          <cell r="X81">
            <v>34212</v>
          </cell>
          <cell r="Y81">
            <v>28</v>
          </cell>
          <cell r="Z81">
            <v>5</v>
          </cell>
          <cell r="AA81" t="str">
            <v>NULL</v>
          </cell>
          <cell r="AB81" t="str">
            <v>NULL</v>
          </cell>
          <cell r="AC81" t="str">
            <v>Solicito la fracciÃ³n arancelaria vigente que corresponde a cada uno de los siguientes productos:  Aceituna Acelga Achiote Agapando (gruesa) Agave Aguacate Ajo AjonjolÃ­ Ãlamo Albahaca Albricia Alcachofa Alcatraz (gruesa) Alfalfa achicalada Alfalfa verde Algarrobo AlgodÃ³n hueso AlhelÃ­ AlhelÃ­ (Gruesa) AlhelÃ­ (Manojo) AlmÃ¡cigo (Planta) Alpiste Alpiste ornamental (Manojo) AlstroemerÃ­a (Gruesa) Amaranto AnÃ­s Anturios(Gruesa) Apio Apio semilla Ãrbol de navidad (planta) Aretillo (planta) ArrayÃ¡n Arroz palay ArvejÃ³n Aster (Manojo) Ave del paraiso (gruesa) Avena forrajera Avena grano Avena grano semilla Azucena (gruesa) Baby back choi BambÃº BangaÃ±a Begonia (planta) BelÃ©n (Planta) Berenjena Betabel Blueberry Boi Choi BrÃ³coli Cacahuate Cacao CafÃ© cereza Caimito Calabacita Calabaza Calabaza semilla o Chihua Calancoe (planta) Camote Canola Canola forraje CaÃ±a de azÃºcar CaÃ±a de azÃºcar Otro uso CaÃ±a de azÃºcar semilla CapulÃ­n Carambolo CÃ¡rtamo CÃ¡rtamo forrajero en verde Cebada forrajera Cebada grano Cebada grano semilla Cebolla Cebolla semilla Centeno forrajero en verde Centeno grano Cereza Chabacano Chayote ChÃ­a ChÃ­charo Chilacayote Chile verde Chile verde semilla Chirimoya Chives Choi Sum Cilantro Cilantro semilla Cineraria (planta) Ciruela CÃ­tricos Clavel (gruesa) Coco fruta Col (repollo) Col de bruselas Coliflor Colinabo Colza Comino Copra Crisantemo (gruesa) Crisantemo (planta) Cyclamen planta DÃ¡til DÃ³lar (manojo) Durazno Ebo (janamargo  o veza) Ebo (janamargo  o veza) grano Ejote Elote Eneldo Epazote EspÃ¡rrago Especias y Medicinales Espinaca Estropajo Eucalipto Flor cera Flor perrito Flores Flores (gruesa) Flores (manojo) Flores (planta) Forrajes Frambuesa Fresa Fresa (planta) Frijol Frijol (semilla) Frijol X pelÃ³n Frutales Varios Gailan Garbanzo forrajero Garbanzo grano Garbanzo porquero semilla Garbanzo semilla Geranio (planta) Gerbera (gruesa) Girasol Girasol flor (gruesa) Girasol forrajero Girasol semilla Gladiola (gruesa) Granada Guaje Guaje (verdura) GuamÃºchil GuanÃ¡bana Guayaba Haba grano Haba grano semilla Haba verde Helecho Helecho (manojo) HenequÃ©n HenequÃ©n verde Hierbabuena Higo Higuerilla Hoja de plÃ¡tano Hongos Hortalizas Hortensia (planta) Huauzontle Hule Hevea Inmortal (manojo) Jaca (Jackfruit) Jamaica Jatropha Jenjibre JÃ­cama JÃ­cama semilla Jojoba Kale Kenaf semilla Kohlrabi Lechuga Leek Lenteja Lilium (gruesa) Lilium (planta) Lima LimÃ³n LimÃ³n real Limonium (manojo) Linaza Linaza Ornamental (Manojo) Litchi MacadÃ¡mia Maguey forrajero Maguey mixiotero Maguey pulquero (miles de  lts.) MaÃ­z forrajero MaÃ­z grano MaÃ­z grano semilla MaÃ­z palomero Malanga Mamey Mandarina Mango MangostÃ¡n Mano de leÃ³n Manzana Manzanilla MaracuyÃ¡ Maralfalfa MaraÃ±Ã³n Margarita (manojo) Mejorana MelÃ³n MelÃ³n amargo MelÃ³n semilla Membrillo Menta Mijo Mijo forrajero Moringa Moringa orgÃ¡nico Mostaza Nabo Nabo forrajero Nanche Napa Naranja Nardo (gruesa) NÃ­spero Noche buena (planta) Noni Nopal forrajero Nopalitos Nube Nube (manojo) Nuez Okra (AngÃº O Gombo) Olleto OrÃ©gano OrquÃ­dea Palma Africana o de aceite Palma de ornato (planta) Palma de ornato camedor (gruesa) Palma taco Palo de arco Papa Papa semilla PÃ¡palo Papaya Pasto (tapete) m2 Pastos Pensamiento (planta) Pepino Pepino semilla Pera Perejil PerÃ³n Persimonio Petunia (Planta) Pimienta PiÃ±a PiÃ±Ã³n Pipicha Pistache Pitahaya Pitaya Plantas de ornato (planta) Plantero de tabaco (planta) PlÃ¡tano Polar Polar (gruesa) Pon - Pon (gruesa) Poro Quelite RÃ¡bano RambutÃ¡n RamÃ³n RapinÃ­ Remolacha forrajera Romerito Romero Rosa Rosa (gruesa) Rosa (planta) Rye grass en verde SÃ¡bila Salvia SandÃ­a SandÃ­a semilla Saramuyo Shop suey Solidago (manojo) Sorgo escobero Sorgo forrajero Sorgo grano Sorgo semilla Soya Soya semilla Statice Statice (manojo) Stevia Tabaco Tamarindo Tangelo Tangerina TarragÃ³n Te LimÃ³n Tejocote Terciopelo (manojo) Tomate rojo (jitomate semilla) Jitomate Tomate verde Tomillo Toronja (pomelo) TrÃ©bol Trigo forrajero Trigo grano Trigo grano semilla Trigo ornamental (manojo) Triticale forrajero Tritica&lt;br&gt;</v>
          </cell>
        </row>
        <row r="82">
          <cell r="A82">
            <v>6110000029916</v>
          </cell>
          <cell r="B82">
            <v>61100</v>
          </cell>
          <cell r="C82">
            <v>1</v>
          </cell>
          <cell r="D82">
            <v>42670</v>
          </cell>
          <cell r="E82" t="str">
            <v xml:space="preserve">  </v>
          </cell>
          <cell r="F82" t="str">
            <v>NULL</v>
          </cell>
          <cell r="G82" t="str">
            <v>NYUTE</v>
          </cell>
          <cell r="H82" t="str">
            <v xml:space="preserve">  </v>
          </cell>
          <cell r="I82" t="str">
            <v>DEHW</v>
          </cell>
          <cell r="J82" t="str">
            <v>NULL</v>
          </cell>
          <cell r="K82" t="str">
            <v>PROTASIO TAGLE</v>
          </cell>
          <cell r="L82">
            <v>59</v>
          </cell>
          <cell r="M82">
            <v>404</v>
          </cell>
          <cell r="N82" t="str">
            <v>San Miguel Chapultepec II SecciÃ³n</v>
          </cell>
          <cell r="O82">
            <v>9</v>
          </cell>
          <cell r="P82">
            <v>9016</v>
          </cell>
          <cell r="Q82">
            <v>11850</v>
          </cell>
          <cell r="R82">
            <v>0</v>
          </cell>
          <cell r="S82" t="str">
            <v>dehe.nyute@gmail.com</v>
          </cell>
          <cell r="T82">
            <v>131</v>
          </cell>
          <cell r="U82" t="str">
            <v>NULL</v>
          </cell>
          <cell r="V82" t="str">
            <v>NULL</v>
          </cell>
          <cell r="W82" t="str">
            <v>H</v>
          </cell>
          <cell r="X82">
            <v>42370</v>
          </cell>
          <cell r="Y82">
            <v>0</v>
          </cell>
          <cell r="Z82">
            <v>5</v>
          </cell>
          <cell r="AA82" t="str">
            <v>Ninguno</v>
          </cell>
          <cell r="AB82" t="str">
            <v>NULL</v>
          </cell>
          <cell r="AC82" t="str">
            <v>Solicito la informaciÃ³n de TODOS los funcionarios del Banco de MÃ©xico y de los empleados que cumplen con el factor 90 o 95, la siguiente informaciÃ³n:&lt;br&gt;nombre, puesto, edad y fecha de ingreso al Banco de MÃ©xico.</v>
          </cell>
        </row>
        <row r="83">
          <cell r="A83">
            <v>6110000029716</v>
          </cell>
          <cell r="B83">
            <v>61100</v>
          </cell>
          <cell r="C83">
            <v>1</v>
          </cell>
          <cell r="D83">
            <v>42670</v>
          </cell>
          <cell r="E83" t="str">
            <v>SALVADOR GONZÃLEZ VELAZCO</v>
          </cell>
          <cell r="F83" t="str">
            <v>NULL</v>
          </cell>
          <cell r="G83" t="str">
            <v>GONZÃLEZ</v>
          </cell>
          <cell r="H83" t="str">
            <v>VILCHIS</v>
          </cell>
          <cell r="I83" t="str">
            <v>SALVADOR</v>
          </cell>
          <cell r="J83" t="str">
            <v>NULL</v>
          </cell>
          <cell r="K83" t="str">
            <v>PONCIANO ARRIAGA</v>
          </cell>
          <cell r="L83">
            <v>5569108056</v>
          </cell>
          <cell r="M83">
            <v>66485083</v>
          </cell>
          <cell r="N83" t="str">
            <v>Tabacalera</v>
          </cell>
          <cell r="O83">
            <v>9</v>
          </cell>
          <cell r="P83">
            <v>9015</v>
          </cell>
          <cell r="Q83">
            <v>6030</v>
          </cell>
          <cell r="R83">
            <v>55</v>
          </cell>
          <cell r="S83" t="str">
            <v>iceman053@gmail.com</v>
          </cell>
          <cell r="T83">
            <v>131</v>
          </cell>
          <cell r="U83" t="str">
            <v>NULL</v>
          </cell>
          <cell r="V83" t="str">
            <v>NULL</v>
          </cell>
          <cell r="W83" t="str">
            <v>H</v>
          </cell>
          <cell r="X83">
            <v>37252</v>
          </cell>
          <cell r="Y83">
            <v>21</v>
          </cell>
          <cell r="Z83">
            <v>5</v>
          </cell>
          <cell r="AA83" t="str">
            <v>NULL</v>
          </cell>
          <cell r="AB83" t="str">
            <v>NULL</v>
          </cell>
          <cell r="AC83" t="str">
            <v>Buenas, segÃºn por el articulo 8 de la constituciÃ³n Mexicana deciaria ver la boleta nivel secundaria del presidente Enrique PeÃ±a Nieto.&lt;br&gt;</v>
          </cell>
        </row>
        <row r="84">
          <cell r="A84">
            <v>6110000030116</v>
          </cell>
          <cell r="B84">
            <v>61100</v>
          </cell>
          <cell r="C84">
            <v>1</v>
          </cell>
          <cell r="D84">
            <v>42674</v>
          </cell>
          <cell r="E84" t="str">
            <v>NULL</v>
          </cell>
          <cell r="F84" t="str">
            <v>NULL</v>
          </cell>
          <cell r="G84" t="str">
            <v>VILLALOBOS</v>
          </cell>
          <cell r="H84" t="str">
            <v>IBARRA</v>
          </cell>
          <cell r="I84" t="str">
            <v>ESTRELLA ITZEL</v>
          </cell>
          <cell r="J84" t="str">
            <v>NULL</v>
          </cell>
          <cell r="K84" t="str">
            <v>ESTADO DE CHIHUAHUA</v>
          </cell>
          <cell r="L84">
            <v>201</v>
          </cell>
          <cell r="M84" t="str">
            <v>NULL</v>
          </cell>
          <cell r="N84" t="str">
            <v>Providencia</v>
          </cell>
          <cell r="O84">
            <v>9</v>
          </cell>
          <cell r="P84">
            <v>9005</v>
          </cell>
          <cell r="Q84">
            <v>7550</v>
          </cell>
          <cell r="R84">
            <v>445528424281</v>
          </cell>
          <cell r="S84" t="str">
            <v>star130287@gmail.com</v>
          </cell>
          <cell r="T84">
            <v>131</v>
          </cell>
          <cell r="U84" t="str">
            <v>NULL</v>
          </cell>
          <cell r="V84" t="str">
            <v>NULL</v>
          </cell>
          <cell r="W84" t="str">
            <v>M</v>
          </cell>
          <cell r="X84">
            <v>31821</v>
          </cell>
          <cell r="Y84">
            <v>24</v>
          </cell>
          <cell r="Z84">
            <v>5</v>
          </cell>
          <cell r="AA84" t="str">
            <v>NULL</v>
          </cell>
          <cell r="AB84" t="str">
            <v>6110000030116.pdf</v>
          </cell>
          <cell r="AC84" t="str">
            <v xml:space="preserve"> 1- NÃºmero de empleados que cuenta con "servicio de gastos mÃ©dicos mayores" y "seguro de vida". 2- Puestos que tienen los empleados que tienen acceso a estos servicios. 3- Gasto total que se ha tenido durante los aÃ±os 2014, 2015 y 2016; por los conceptos de "servicio de gastos mÃ©dicos mayores" y "seguro de vida". Es necesario que los gastos especificados se den para cada concepto (servicio de gastos mÃ©dicos mayores y seguros de vida); es decir por separado, no acumular la cantidad por los dos tipos de servicios. 4- Aseguradora proveedora del servicio. 5- Tipo de cobertura. 6- Periodo de contrataciÃ³n. 7- Unidad administrativa que celebro el contrato.  8- Objeto del contrato (Nombre del seguro; por ejemplo "seguro colectivo de gastos mÃ©dicos mayores").  9- Folio de contrataciÃ³n. &lt;br&gt;</v>
          </cell>
        </row>
        <row r="85">
          <cell r="A85">
            <v>6110000030016</v>
          </cell>
          <cell r="B85">
            <v>61100</v>
          </cell>
          <cell r="C85">
            <v>1</v>
          </cell>
          <cell r="D85">
            <v>42674</v>
          </cell>
          <cell r="E85" t="str">
            <v>NULL</v>
          </cell>
          <cell r="F85" t="str">
            <v>NULL</v>
          </cell>
          <cell r="G85" t="str">
            <v>HURTADO</v>
          </cell>
          <cell r="H85" t="str">
            <v>JUÃREZ</v>
          </cell>
          <cell r="I85" t="str">
            <v>JORGE ALEJANDRO</v>
          </cell>
          <cell r="J85" t="str">
            <v>NULL</v>
          </cell>
          <cell r="K85" t="str">
            <v>ATOTONILCO 1445 SAN FELIPE DE JESUS</v>
          </cell>
          <cell r="L85">
            <v>1445</v>
          </cell>
          <cell r="M85" t="str">
            <v>NULL</v>
          </cell>
          <cell r="N85" t="str">
            <v>San Felipe de JesÃºs</v>
          </cell>
          <cell r="O85">
            <v>9</v>
          </cell>
          <cell r="P85">
            <v>9005</v>
          </cell>
          <cell r="Q85">
            <v>7510</v>
          </cell>
          <cell r="R85">
            <v>5531899291</v>
          </cell>
          <cell r="S85" t="str">
            <v>ahurtado84@live.com.mx</v>
          </cell>
          <cell r="T85">
            <v>131</v>
          </cell>
          <cell r="U85" t="str">
            <v>NULL</v>
          </cell>
          <cell r="V85" t="str">
            <v>NULL</v>
          </cell>
          <cell r="W85" t="str">
            <v>H</v>
          </cell>
          <cell r="X85">
            <v>30818</v>
          </cell>
          <cell r="Y85">
            <v>13</v>
          </cell>
          <cell r="Z85">
            <v>5</v>
          </cell>
          <cell r="AA85" t="str">
            <v>NULL</v>
          </cell>
          <cell r="AB85" t="str">
            <v>NULL</v>
          </cell>
          <cell r="AC85" t="str">
            <v>Â¿QuiÃ©n Administra al Fideicomiso PÃºblico? y cual es la finalidad de los fideicomisos pÃºblicos.&lt;br&gt;</v>
          </cell>
        </row>
        <row r="86">
          <cell r="A86">
            <v>6110000030116</v>
          </cell>
          <cell r="B86">
            <v>61100</v>
          </cell>
          <cell r="C86">
            <v>1</v>
          </cell>
          <cell r="D86">
            <v>42674</v>
          </cell>
          <cell r="E86" t="str">
            <v>NULL</v>
          </cell>
          <cell r="F86" t="str">
            <v>NULL</v>
          </cell>
          <cell r="G86" t="str">
            <v>VILLALOBOS</v>
          </cell>
          <cell r="H86" t="str">
            <v>IBARRA</v>
          </cell>
          <cell r="I86" t="str">
            <v>ESTRELLA ITZEL</v>
          </cell>
          <cell r="J86" t="str">
            <v>NULL</v>
          </cell>
          <cell r="K86" t="str">
            <v>ESTADO DE CHIHUAHUA</v>
          </cell>
          <cell r="L86">
            <v>201</v>
          </cell>
          <cell r="M86" t="str">
            <v>NULL</v>
          </cell>
          <cell r="N86" t="str">
            <v>Providencia</v>
          </cell>
          <cell r="O86">
            <v>9</v>
          </cell>
          <cell r="P86">
            <v>9005</v>
          </cell>
          <cell r="Q86">
            <v>7550</v>
          </cell>
          <cell r="R86">
            <v>445528424281</v>
          </cell>
          <cell r="S86" t="str">
            <v>star130287@gmail.com</v>
          </cell>
          <cell r="T86">
            <v>131</v>
          </cell>
          <cell r="U86" t="str">
            <v>NULL</v>
          </cell>
          <cell r="V86" t="str">
            <v>NULL</v>
          </cell>
          <cell r="W86" t="str">
            <v>M</v>
          </cell>
          <cell r="X86">
            <v>31821</v>
          </cell>
          <cell r="Y86">
            <v>24</v>
          </cell>
          <cell r="Z86">
            <v>5</v>
          </cell>
          <cell r="AA86" t="str">
            <v>NULL</v>
          </cell>
          <cell r="AB86" t="str">
            <v>6110000030116.pdf</v>
          </cell>
          <cell r="AC86" t="str">
            <v xml:space="preserve"> 1- NÃºmero de empleados que cuenta con "servicio de gastos mÃ©dicos mayores" y "seguro de vida". 2- Puestos que tienen los empleados que tienen acceso a estos servicios. 3- Gasto total que se ha tenido durante los aÃ±os 2014, 2015 y 2016; por los conceptos de "servicio de gastos mÃ©dicos mayores" y "seguro de vida". Es necesario que los gastos especificados se den para cada concepto (servicio de gastos mÃ©dicos mayores y seguros de vida); es decir por separado, no acumular la cantidad por los dos tipos de servicios. 4- Aseguradora proveedora del servicio. 5- Tipo de cobertura. 6- Periodo de contrataciÃ³n. 7- Unidad administrativa que celebro el contrato.  8- Objeto del contrato (Nombre del seguro; por ejemplo "seguro colectivo de gastos mÃ©dicos mayores").  9- Folio de contrataciÃ³n. &lt;br&gt;</v>
          </cell>
        </row>
        <row r="87">
          <cell r="A87">
            <v>6110000030016</v>
          </cell>
          <cell r="B87">
            <v>61100</v>
          </cell>
          <cell r="C87">
            <v>1</v>
          </cell>
          <cell r="D87">
            <v>42674</v>
          </cell>
          <cell r="E87" t="str">
            <v>NULL</v>
          </cell>
          <cell r="F87" t="str">
            <v>NULL</v>
          </cell>
          <cell r="G87" t="str">
            <v>HURTADO</v>
          </cell>
          <cell r="H87" t="str">
            <v>JUÃREZ</v>
          </cell>
          <cell r="I87" t="str">
            <v>JORGE ALEJANDRO</v>
          </cell>
          <cell r="J87" t="str">
            <v>NULL</v>
          </cell>
          <cell r="K87" t="str">
            <v>ATOTONILCO 1445 SAN FELIPE DE JESUS</v>
          </cell>
          <cell r="L87">
            <v>1445</v>
          </cell>
          <cell r="M87" t="str">
            <v>NULL</v>
          </cell>
          <cell r="N87" t="str">
            <v>San Felipe de JesÃºs</v>
          </cell>
          <cell r="O87">
            <v>9</v>
          </cell>
          <cell r="P87">
            <v>9005</v>
          </cell>
          <cell r="Q87">
            <v>7510</v>
          </cell>
          <cell r="R87">
            <v>5531899291</v>
          </cell>
          <cell r="S87" t="str">
            <v>ahurtado84@live.com.mx</v>
          </cell>
          <cell r="T87">
            <v>131</v>
          </cell>
          <cell r="U87" t="str">
            <v>NULL</v>
          </cell>
          <cell r="V87" t="str">
            <v>NULL</v>
          </cell>
          <cell r="W87" t="str">
            <v>H</v>
          </cell>
          <cell r="X87">
            <v>30818</v>
          </cell>
          <cell r="Y87">
            <v>13</v>
          </cell>
          <cell r="Z87">
            <v>5</v>
          </cell>
          <cell r="AA87" t="str">
            <v>NULL</v>
          </cell>
          <cell r="AB87" t="str">
            <v>NULL</v>
          </cell>
          <cell r="AC87" t="str">
            <v>Â¿QuiÃ©n Administra al Fideicomiso PÃºblico? y cual es la finalidad de los fideicomisos pÃºblicos.&lt;br&gt;</v>
          </cell>
        </row>
        <row r="88">
          <cell r="A88">
            <v>6110000030216</v>
          </cell>
          <cell r="B88">
            <v>61100</v>
          </cell>
          <cell r="C88">
            <v>1</v>
          </cell>
          <cell r="D88">
            <v>42675</v>
          </cell>
          <cell r="E88" t="str">
            <v>NULL</v>
          </cell>
          <cell r="F88" t="str">
            <v>NULL</v>
          </cell>
          <cell r="G88" t="str">
            <v>VELASCO</v>
          </cell>
          <cell r="H88" t="str">
            <v>NULL</v>
          </cell>
          <cell r="I88" t="str">
            <v>VIOLETA</v>
          </cell>
          <cell r="J88" t="str">
            <v>NULL</v>
          </cell>
          <cell r="K88" t="str">
            <v>LA PIEDRA</v>
          </cell>
          <cell r="L88">
            <v>34</v>
          </cell>
          <cell r="M88" t="str">
            <v>NULL</v>
          </cell>
          <cell r="N88" t="str">
            <v>San Vicente La Piedra</v>
          </cell>
          <cell r="O88">
            <v>7</v>
          </cell>
          <cell r="P88">
            <v>7007</v>
          </cell>
          <cell r="Q88">
            <v>29435</v>
          </cell>
          <cell r="R88" t="str">
            <v>NULL</v>
          </cell>
          <cell r="S88" t="str">
            <v>violetavelasco06@hotmail.com</v>
          </cell>
          <cell r="T88">
            <v>131</v>
          </cell>
          <cell r="U88" t="str">
            <v>NULL</v>
          </cell>
          <cell r="V88" t="str">
            <v>NULL</v>
          </cell>
          <cell r="W88" t="str">
            <v>M</v>
          </cell>
          <cell r="X88" t="str">
            <v>NULL</v>
          </cell>
          <cell r="Y88">
            <v>0</v>
          </cell>
          <cell r="Z88">
            <v>5</v>
          </cell>
          <cell r="AA88" t="str">
            <v>NULL</v>
          </cell>
          <cell r="AB88" t="str">
            <v>NULL</v>
          </cell>
          <cell r="AC88" t="str">
            <v>Nombre del puesto, funciones y sueldo del trabajador Mario Doniz&lt;br&gt;</v>
          </cell>
        </row>
        <row r="89">
          <cell r="A89">
            <v>6110000030316</v>
          </cell>
          <cell r="B89">
            <v>61100</v>
          </cell>
          <cell r="C89">
            <v>1</v>
          </cell>
          <cell r="D89">
            <v>42675</v>
          </cell>
          <cell r="E89" t="str">
            <v>NULL</v>
          </cell>
          <cell r="F89" t="str">
            <v>NULL</v>
          </cell>
          <cell r="G89" t="str">
            <v>IRONMAN</v>
          </cell>
          <cell r="H89" t="str">
            <v>NOTENGO</v>
          </cell>
          <cell r="I89" t="str">
            <v>DR EXTRAÃ‘O</v>
          </cell>
          <cell r="J89" t="str">
            <v>NULL</v>
          </cell>
          <cell r="K89" t="str">
            <v>JALOWEEN</v>
          </cell>
          <cell r="L89">
            <v>5</v>
          </cell>
          <cell r="M89">
            <v>4</v>
          </cell>
          <cell r="N89" t="str">
            <v>El Contadero</v>
          </cell>
          <cell r="O89">
            <v>13</v>
          </cell>
          <cell r="P89">
            <v>13012</v>
          </cell>
          <cell r="Q89">
            <v>43320</v>
          </cell>
          <cell r="R89" t="str">
            <v>NULL</v>
          </cell>
          <cell r="S89" t="str">
            <v>NULL</v>
          </cell>
          <cell r="T89">
            <v>131</v>
          </cell>
          <cell r="U89" t="str">
            <v>NULL</v>
          </cell>
          <cell r="V89" t="str">
            <v>NULL</v>
          </cell>
          <cell r="W89" t="str">
            <v>H</v>
          </cell>
          <cell r="X89">
            <v>32465</v>
          </cell>
          <cell r="Y89">
            <v>20</v>
          </cell>
          <cell r="Z89">
            <v>5</v>
          </cell>
          <cell r="AA89" t="str">
            <v>NULL</v>
          </cell>
          <cell r="AB89" t="str">
            <v>NULL</v>
          </cell>
          <cell r="AC89" t="str">
            <v>Â¿CuÃ¡nto gasta Carstens en comida diariamente?&lt;br&gt;</v>
          </cell>
        </row>
        <row r="90">
          <cell r="A90">
            <v>6110000030416</v>
          </cell>
          <cell r="B90">
            <v>61100</v>
          </cell>
          <cell r="C90">
            <v>1</v>
          </cell>
          <cell r="D90">
            <v>42677</v>
          </cell>
          <cell r="E90" t="str">
            <v>NULL</v>
          </cell>
          <cell r="F90" t="str">
            <v>NULL</v>
          </cell>
          <cell r="G90" t="str">
            <v>******</v>
          </cell>
          <cell r="H90" t="str">
            <v>********</v>
          </cell>
          <cell r="I90" t="str">
            <v>******</v>
          </cell>
          <cell r="J90" t="str">
            <v>NULL</v>
          </cell>
          <cell r="K90" t="str">
            <v>*********</v>
          </cell>
          <cell r="L90" t="str">
            <v>*****</v>
          </cell>
          <cell r="M90" t="str">
            <v>NULL</v>
          </cell>
          <cell r="N90" t="str">
            <v>Ã¡lamos</v>
          </cell>
          <cell r="O90">
            <v>10</v>
          </cell>
          <cell r="P90">
            <v>10007</v>
          </cell>
          <cell r="Q90">
            <v>35020</v>
          </cell>
          <cell r="R90" t="str">
            <v>NULL</v>
          </cell>
          <cell r="S90" t="str">
            <v>dafnedurc@gmail.com</v>
          </cell>
          <cell r="T90">
            <v>131</v>
          </cell>
          <cell r="U90" t="str">
            <v>NULL</v>
          </cell>
          <cell r="V90" t="str">
            <v>NULL</v>
          </cell>
          <cell r="W90" t="str">
            <v>M</v>
          </cell>
          <cell r="X90">
            <v>42676</v>
          </cell>
          <cell r="Y90">
            <v>24</v>
          </cell>
          <cell r="Z90">
            <v>5</v>
          </cell>
          <cell r="AA90" t="str">
            <v>NULL</v>
          </cell>
          <cell r="AB90" t="str">
            <v>NULL</v>
          </cell>
          <cell r="AC90" t="str">
            <v>Recibos de Nomina publicos, del ultimo aÃ±o  de la primera dama de mexico Angelica Rivera&lt;br&gt;</v>
          </cell>
        </row>
        <row r="91">
          <cell r="A91">
            <v>6110000030616</v>
          </cell>
          <cell r="B91">
            <v>61100</v>
          </cell>
          <cell r="C91">
            <v>1</v>
          </cell>
          <cell r="D91">
            <v>42677</v>
          </cell>
          <cell r="E91" t="str">
            <v>NULL</v>
          </cell>
          <cell r="F91" t="str">
            <v>NULL</v>
          </cell>
          <cell r="G91" t="str">
            <v>LOPEZ</v>
          </cell>
          <cell r="H91" t="str">
            <v>NULL</v>
          </cell>
          <cell r="I91" t="str">
            <v>ARMANDO</v>
          </cell>
          <cell r="J91" t="str">
            <v>NULL</v>
          </cell>
          <cell r="K91" t="str">
            <v>SUR 149</v>
          </cell>
          <cell r="L91">
            <v>1595</v>
          </cell>
          <cell r="M91">
            <v>696</v>
          </cell>
          <cell r="N91" t="str">
            <v>Gabriel Ramos MillÃ¡n</v>
          </cell>
          <cell r="O91">
            <v>9</v>
          </cell>
          <cell r="P91">
            <v>9006</v>
          </cell>
          <cell r="Q91">
            <v>8730</v>
          </cell>
          <cell r="R91" t="str">
            <v>NULL</v>
          </cell>
          <cell r="S91" t="str">
            <v>armandzepoll@gmail.com</v>
          </cell>
          <cell r="T91">
            <v>131</v>
          </cell>
          <cell r="U91" t="str">
            <v>NULL</v>
          </cell>
          <cell r="V91" t="str">
            <v>NULL</v>
          </cell>
          <cell r="W91" t="str">
            <v>NULL</v>
          </cell>
          <cell r="X91" t="str">
            <v>NULL</v>
          </cell>
          <cell r="Y91">
            <v>0</v>
          </cell>
          <cell r="Z91">
            <v>7</v>
          </cell>
          <cell r="AA91" t="str">
            <v>NULL</v>
          </cell>
          <cell r="AB91" t="str">
            <v>NULL</v>
          </cell>
          <cell r="AC91" t="str">
            <v>Solicito versiÃ³n pÃºbica digitalizada del expediente de los actos que se hayan realizado necesarios a fin de iniciar y concluir el proceso de extinciÃ³n del fideicomiso derivado del ACUERDO por el que se autoriza la extinciÃ³n del Fideicomiso Fondo para el Desarrollo Comercial (FIDEC), publicado en el Diario Oficial de la FederaciÃ³n el dÃ­a 31 de diciembre de 2000. Omitiendo cualquier dato personal.&lt;br&gt;</v>
          </cell>
        </row>
        <row r="92">
          <cell r="A92">
            <v>6110000030516</v>
          </cell>
          <cell r="B92">
            <v>61100</v>
          </cell>
          <cell r="C92">
            <v>1</v>
          </cell>
          <cell r="D92">
            <v>42677</v>
          </cell>
          <cell r="E92" t="str">
            <v>NULL</v>
          </cell>
          <cell r="F92" t="str">
            <v>NULL</v>
          </cell>
          <cell r="G92" t="str">
            <v>CARDENAS</v>
          </cell>
          <cell r="H92" t="str">
            <v>LARA</v>
          </cell>
          <cell r="I92" t="str">
            <v>OSCAR GILBERTO</v>
          </cell>
          <cell r="J92" t="str">
            <v>NULL</v>
          </cell>
          <cell r="K92" t="str">
            <v>CAMINO A SANTA FE</v>
          </cell>
          <cell r="L92">
            <v>437</v>
          </cell>
          <cell r="M92" t="str">
            <v>NULL</v>
          </cell>
          <cell r="N92" t="str">
            <v>Maria G. de GarcÃ­a Ruiz</v>
          </cell>
          <cell r="O92">
            <v>9</v>
          </cell>
          <cell r="P92">
            <v>9010</v>
          </cell>
          <cell r="Q92">
            <v>1160</v>
          </cell>
          <cell r="R92">
            <v>445526966267</v>
          </cell>
          <cell r="S92" t="str">
            <v>secsidic@yahoo.com.mx</v>
          </cell>
          <cell r="T92">
            <v>131</v>
          </cell>
          <cell r="U92" t="str">
            <v>NULL</v>
          </cell>
          <cell r="V92" t="str">
            <v>NULL</v>
          </cell>
          <cell r="W92" t="str">
            <v>H</v>
          </cell>
          <cell r="X92">
            <v>22212</v>
          </cell>
          <cell r="Y92">
            <v>30</v>
          </cell>
          <cell r="Z92">
            <v>5</v>
          </cell>
          <cell r="AA92" t="str">
            <v>NULL</v>
          </cell>
          <cell r="AB92" t="str">
            <v>NULL</v>
          </cell>
          <cell r="AC92" t="str">
            <v>solicito informacion del centro deportivo chapultepec que esta bajo su administracion quiero saber si el centro deportivo esta en predios de la cd mexico o son propios y si el agua de la cual se surte es de poso propio o la proporciona el sistema de aguas de la ciudad de mexico&lt;br&gt;</v>
          </cell>
        </row>
        <row r="93">
          <cell r="A93">
            <v>6110000030216</v>
          </cell>
          <cell r="B93">
            <v>61100</v>
          </cell>
          <cell r="C93">
            <v>1</v>
          </cell>
          <cell r="D93">
            <v>42675</v>
          </cell>
          <cell r="E93" t="str">
            <v>NULL</v>
          </cell>
          <cell r="F93" t="str">
            <v>NULL</v>
          </cell>
          <cell r="G93" t="str">
            <v>VELASCO</v>
          </cell>
          <cell r="H93" t="str">
            <v>NULL</v>
          </cell>
          <cell r="I93" t="str">
            <v>VIOLETA</v>
          </cell>
          <cell r="J93" t="str">
            <v>NULL</v>
          </cell>
          <cell r="K93" t="str">
            <v>LA PIEDRA</v>
          </cell>
          <cell r="L93">
            <v>34</v>
          </cell>
          <cell r="M93" t="str">
            <v>NULL</v>
          </cell>
          <cell r="N93" t="str">
            <v>San Vicente La Piedra</v>
          </cell>
          <cell r="O93">
            <v>7</v>
          </cell>
          <cell r="P93">
            <v>7007</v>
          </cell>
          <cell r="Q93">
            <v>29435</v>
          </cell>
          <cell r="R93" t="str">
            <v>NULL</v>
          </cell>
          <cell r="S93" t="str">
            <v>violetavelasco06@hotmail.com</v>
          </cell>
          <cell r="T93">
            <v>131</v>
          </cell>
          <cell r="U93" t="str">
            <v>NULL</v>
          </cell>
          <cell r="V93" t="str">
            <v>NULL</v>
          </cell>
          <cell r="W93" t="str">
            <v>M</v>
          </cell>
          <cell r="X93" t="str">
            <v>NULL</v>
          </cell>
          <cell r="Y93">
            <v>0</v>
          </cell>
          <cell r="Z93">
            <v>5</v>
          </cell>
          <cell r="AA93" t="str">
            <v>NULL</v>
          </cell>
          <cell r="AB93" t="str">
            <v>NULL</v>
          </cell>
          <cell r="AC93" t="str">
            <v>Nombre del puesto, funciones y sueldo del trabajador Mario Doniz&lt;br&gt;</v>
          </cell>
        </row>
        <row r="94">
          <cell r="A94">
            <v>6110000030316</v>
          </cell>
          <cell r="B94">
            <v>61100</v>
          </cell>
          <cell r="C94">
            <v>1</v>
          </cell>
          <cell r="D94">
            <v>42675</v>
          </cell>
          <cell r="E94" t="str">
            <v>NULL</v>
          </cell>
          <cell r="F94" t="str">
            <v>NULL</v>
          </cell>
          <cell r="G94" t="str">
            <v>IRONMAN</v>
          </cell>
          <cell r="H94" t="str">
            <v>NOTENGO</v>
          </cell>
          <cell r="I94" t="str">
            <v>DR EXTRAÃ‘O</v>
          </cell>
          <cell r="J94" t="str">
            <v>NULL</v>
          </cell>
          <cell r="K94" t="str">
            <v>JALOWEEN</v>
          </cell>
          <cell r="L94">
            <v>5</v>
          </cell>
          <cell r="M94">
            <v>4</v>
          </cell>
          <cell r="N94" t="str">
            <v>El Contadero</v>
          </cell>
          <cell r="O94">
            <v>13</v>
          </cell>
          <cell r="P94">
            <v>13012</v>
          </cell>
          <cell r="Q94">
            <v>43320</v>
          </cell>
          <cell r="R94" t="str">
            <v>NULL</v>
          </cell>
          <cell r="S94" t="str">
            <v>NULL</v>
          </cell>
          <cell r="T94">
            <v>131</v>
          </cell>
          <cell r="U94" t="str">
            <v>NULL</v>
          </cell>
          <cell r="V94" t="str">
            <v>NULL</v>
          </cell>
          <cell r="W94" t="str">
            <v>H</v>
          </cell>
          <cell r="X94">
            <v>32465</v>
          </cell>
          <cell r="Y94">
            <v>20</v>
          </cell>
          <cell r="Z94">
            <v>5</v>
          </cell>
          <cell r="AA94" t="str">
            <v>NULL</v>
          </cell>
          <cell r="AB94" t="str">
            <v>NULL</v>
          </cell>
          <cell r="AC94" t="str">
            <v>Â¿CuÃ¡nto gasta Carstens en comida diariamente?&lt;br&gt;</v>
          </cell>
        </row>
        <row r="95">
          <cell r="A95">
            <v>6110000030416</v>
          </cell>
          <cell r="B95">
            <v>61100</v>
          </cell>
          <cell r="C95">
            <v>1</v>
          </cell>
          <cell r="D95">
            <v>42677</v>
          </cell>
          <cell r="E95" t="str">
            <v>NULL</v>
          </cell>
          <cell r="F95" t="str">
            <v>NULL</v>
          </cell>
          <cell r="G95" t="str">
            <v>******</v>
          </cell>
          <cell r="H95" t="str">
            <v>********</v>
          </cell>
          <cell r="I95" t="str">
            <v>******</v>
          </cell>
          <cell r="J95" t="str">
            <v>NULL</v>
          </cell>
          <cell r="K95" t="str">
            <v>*********</v>
          </cell>
          <cell r="L95" t="str">
            <v>*****</v>
          </cell>
          <cell r="M95" t="str">
            <v>NULL</v>
          </cell>
          <cell r="N95" t="str">
            <v>Ã¡lamos</v>
          </cell>
          <cell r="O95">
            <v>10</v>
          </cell>
          <cell r="P95">
            <v>10007</v>
          </cell>
          <cell r="Q95">
            <v>35020</v>
          </cell>
          <cell r="R95" t="str">
            <v>NULL</v>
          </cell>
          <cell r="S95" t="str">
            <v>dafnedurc@gmail.com</v>
          </cell>
          <cell r="T95">
            <v>131</v>
          </cell>
          <cell r="U95" t="str">
            <v>NULL</v>
          </cell>
          <cell r="V95" t="str">
            <v>NULL</v>
          </cell>
          <cell r="W95" t="str">
            <v>M</v>
          </cell>
          <cell r="X95">
            <v>42676</v>
          </cell>
          <cell r="Y95">
            <v>24</v>
          </cell>
          <cell r="Z95">
            <v>5</v>
          </cell>
          <cell r="AA95" t="str">
            <v>NULL</v>
          </cell>
          <cell r="AB95" t="str">
            <v>NULL</v>
          </cell>
          <cell r="AC95" t="str">
            <v>Recibos de Nomina publicos, del ultimo aÃ±o  de la primera dama de mexico Angelica Rivera&lt;br&gt;</v>
          </cell>
        </row>
        <row r="96">
          <cell r="A96">
            <v>6110000030616</v>
          </cell>
          <cell r="B96">
            <v>61100</v>
          </cell>
          <cell r="C96">
            <v>1</v>
          </cell>
          <cell r="D96">
            <v>42677</v>
          </cell>
          <cell r="E96" t="str">
            <v>NULL</v>
          </cell>
          <cell r="F96" t="str">
            <v>NULL</v>
          </cell>
          <cell r="G96" t="str">
            <v>LOPEZ</v>
          </cell>
          <cell r="H96" t="str">
            <v>NULL</v>
          </cell>
          <cell r="I96" t="str">
            <v>ARMANDO</v>
          </cell>
          <cell r="J96" t="str">
            <v>NULL</v>
          </cell>
          <cell r="K96" t="str">
            <v>SUR 149</v>
          </cell>
          <cell r="L96">
            <v>1595</v>
          </cell>
          <cell r="M96">
            <v>696</v>
          </cell>
          <cell r="N96" t="str">
            <v>Gabriel Ramos MillÃ¡n</v>
          </cell>
          <cell r="O96">
            <v>9</v>
          </cell>
          <cell r="P96">
            <v>9006</v>
          </cell>
          <cell r="Q96">
            <v>8730</v>
          </cell>
          <cell r="R96" t="str">
            <v>NULL</v>
          </cell>
          <cell r="S96" t="str">
            <v>armandzepoll@gmail.com</v>
          </cell>
          <cell r="T96">
            <v>131</v>
          </cell>
          <cell r="U96" t="str">
            <v>NULL</v>
          </cell>
          <cell r="V96" t="str">
            <v>NULL</v>
          </cell>
          <cell r="W96" t="str">
            <v>NULL</v>
          </cell>
          <cell r="X96" t="str">
            <v>NULL</v>
          </cell>
          <cell r="Y96">
            <v>0</v>
          </cell>
          <cell r="Z96">
            <v>7</v>
          </cell>
          <cell r="AA96" t="str">
            <v>NULL</v>
          </cell>
          <cell r="AB96" t="str">
            <v>NULL</v>
          </cell>
          <cell r="AC96" t="str">
            <v>Solicito versiÃ³n pÃºbica digitalizada del expediente de los actos que se hayan realizado necesarios a fin de iniciar y concluir el proceso de extinciÃ³n del fideicomiso derivado del ACUERDO por el que se autoriza la extinciÃ³n del Fideicomiso Fondo para el Desarrollo Comercial (FIDEC), publicado en el Diario Oficial de la FederaciÃ³n el dÃ­a 31 de diciembre de 2000. Omitiendo cualquier dato personal.&lt;br&gt;</v>
          </cell>
        </row>
        <row r="97">
          <cell r="A97">
            <v>6110000030716</v>
          </cell>
          <cell r="B97">
            <v>61100</v>
          </cell>
          <cell r="C97">
            <v>1</v>
          </cell>
          <cell r="D97">
            <v>42681</v>
          </cell>
          <cell r="E97" t="str">
            <v>NULL</v>
          </cell>
          <cell r="F97" t="str">
            <v>NULL</v>
          </cell>
          <cell r="G97" t="str">
            <v>RODRIGUEZ</v>
          </cell>
          <cell r="H97" t="str">
            <v>PEREZ</v>
          </cell>
          <cell r="I97" t="str">
            <v>JESUS ANTONIO</v>
          </cell>
          <cell r="J97" t="str">
            <v>NULL</v>
          </cell>
          <cell r="K97" t="str">
            <v>VALLE DEL CARRIZO</v>
          </cell>
          <cell r="L97">
            <v>7633</v>
          </cell>
          <cell r="M97">
            <v>7633</v>
          </cell>
          <cell r="N97" t="str">
            <v>San Fernando</v>
          </cell>
          <cell r="O97">
            <v>25</v>
          </cell>
          <cell r="P97">
            <v>25012</v>
          </cell>
          <cell r="Q97">
            <v>82198</v>
          </cell>
          <cell r="R97">
            <v>6691013908</v>
          </cell>
          <cell r="S97" t="str">
            <v>jesus021996@hotmail.com</v>
          </cell>
          <cell r="T97">
            <v>131</v>
          </cell>
          <cell r="U97" t="str">
            <v>NULL</v>
          </cell>
          <cell r="V97" t="str">
            <v>NULL</v>
          </cell>
          <cell r="W97" t="str">
            <v>H</v>
          </cell>
          <cell r="X97">
            <v>34979</v>
          </cell>
          <cell r="Y97">
            <v>21</v>
          </cell>
          <cell r="Z97">
            <v>5</v>
          </cell>
          <cell r="AA97" t="str">
            <v>NULL</v>
          </cell>
          <cell r="AB97" t="str">
            <v>NULL</v>
          </cell>
          <cell r="AC97" t="str">
            <v>los salarios de los diputados&lt;br&gt;</v>
          </cell>
        </row>
        <row r="98">
          <cell r="A98">
            <v>6110000030516</v>
          </cell>
          <cell r="B98">
            <v>61100</v>
          </cell>
          <cell r="C98">
            <v>1</v>
          </cell>
          <cell r="D98">
            <v>42677</v>
          </cell>
          <cell r="E98" t="str">
            <v>NULL</v>
          </cell>
          <cell r="F98" t="str">
            <v>NULL</v>
          </cell>
          <cell r="G98" t="str">
            <v>CARDENAS</v>
          </cell>
          <cell r="H98" t="str">
            <v>LARA</v>
          </cell>
          <cell r="I98" t="str">
            <v>OSCAR GILBERTO</v>
          </cell>
          <cell r="J98" t="str">
            <v>NULL</v>
          </cell>
          <cell r="K98" t="str">
            <v>CAMINO A SANTA FE</v>
          </cell>
          <cell r="L98">
            <v>437</v>
          </cell>
          <cell r="M98" t="str">
            <v>NULL</v>
          </cell>
          <cell r="N98" t="str">
            <v>Maria G. de GarcÃ­a Ruiz</v>
          </cell>
          <cell r="O98">
            <v>9</v>
          </cell>
          <cell r="P98">
            <v>9010</v>
          </cell>
          <cell r="Q98">
            <v>1160</v>
          </cell>
          <cell r="R98">
            <v>445526966267</v>
          </cell>
          <cell r="S98" t="str">
            <v>secsidic@yahoo.com.mx</v>
          </cell>
          <cell r="T98">
            <v>131</v>
          </cell>
          <cell r="U98" t="str">
            <v>NULL</v>
          </cell>
          <cell r="V98" t="str">
            <v>NULL</v>
          </cell>
          <cell r="W98" t="str">
            <v>H</v>
          </cell>
          <cell r="X98">
            <v>22212</v>
          </cell>
          <cell r="Y98">
            <v>30</v>
          </cell>
          <cell r="Z98">
            <v>5</v>
          </cell>
          <cell r="AA98" t="str">
            <v>NULL</v>
          </cell>
          <cell r="AB98" t="str">
            <v>NULL</v>
          </cell>
          <cell r="AC98" t="str">
            <v>solicito informacion del centro deportivo chapultepec que esta bajo su administracion quiero saber si el centro deportivo esta en predios de la cd mexico o son propios y si el agua de la cual se surte es de poso propio o la proporciona el sistema de aguas de la ciudad de mexico&lt;br&gt;</v>
          </cell>
        </row>
        <row r="99">
          <cell r="A99">
            <v>6110000030816</v>
          </cell>
          <cell r="B99">
            <v>61100</v>
          </cell>
          <cell r="C99">
            <v>1</v>
          </cell>
          <cell r="D99">
            <v>42682</v>
          </cell>
          <cell r="E99" t="str">
            <v>NULL</v>
          </cell>
          <cell r="F99" t="str">
            <v>NULL</v>
          </cell>
          <cell r="G99" t="str">
            <v>GUTIERREZ</v>
          </cell>
          <cell r="H99" t="str">
            <v>ALBARRAN</v>
          </cell>
          <cell r="I99" t="str">
            <v>VICTOR MANUEL</v>
          </cell>
          <cell r="J99" t="str">
            <v>NULL</v>
          </cell>
          <cell r="K99" t="str">
            <v>BUENAVISTA</v>
          </cell>
          <cell r="L99" t="str">
            <v>1B</v>
          </cell>
          <cell r="M99" t="str">
            <v>NULL</v>
          </cell>
          <cell r="N99" t="str">
            <v>Pueblo de Santa Ursula Coapa</v>
          </cell>
          <cell r="O99">
            <v>9</v>
          </cell>
          <cell r="P99">
            <v>9003</v>
          </cell>
          <cell r="Q99">
            <v>4650</v>
          </cell>
          <cell r="R99">
            <v>445533492984</v>
          </cell>
          <cell r="S99" t="str">
            <v>gutierrez030396@outlook.es</v>
          </cell>
          <cell r="T99">
            <v>131</v>
          </cell>
          <cell r="U99" t="str">
            <v>NULL</v>
          </cell>
          <cell r="V99" t="str">
            <v>NULL</v>
          </cell>
          <cell r="W99" t="str">
            <v>H</v>
          </cell>
          <cell r="X99">
            <v>35127</v>
          </cell>
          <cell r="Y99">
            <v>21</v>
          </cell>
          <cell r="Z99">
            <v>5</v>
          </cell>
          <cell r="AA99" t="str">
            <v>NULL</v>
          </cell>
          <cell r="AB99" t="str">
            <v>NULL</v>
          </cell>
          <cell r="AC99" t="str">
            <v>Â¿ A cuanto ascendÃ­a la reserva legal del banco de MÃ©xico en el aÃ±o 2015?&lt;br&gt;</v>
          </cell>
        </row>
        <row r="100">
          <cell r="A100">
            <v>6110000030916</v>
          </cell>
          <cell r="B100">
            <v>61100</v>
          </cell>
          <cell r="C100">
            <v>1</v>
          </cell>
          <cell r="D100">
            <v>42682</v>
          </cell>
          <cell r="E100" t="str">
            <v>NULL</v>
          </cell>
          <cell r="F100" t="str">
            <v>NULL</v>
          </cell>
          <cell r="G100" t="str">
            <v>MUNIVE</v>
          </cell>
          <cell r="H100" t="str">
            <v>MORENO</v>
          </cell>
          <cell r="I100" t="str">
            <v>ALBERTO</v>
          </cell>
          <cell r="J100" t="str">
            <v>NULL</v>
          </cell>
          <cell r="K100" t="str">
            <v>SEXTA SECCION</v>
          </cell>
          <cell r="L100">
            <v>94</v>
          </cell>
          <cell r="M100" t="str">
            <v>NULL</v>
          </cell>
          <cell r="N100" t="str">
            <v>San Lorenzo Tlacualoyan</v>
          </cell>
          <cell r="O100">
            <v>29</v>
          </cell>
          <cell r="P100">
            <v>29043</v>
          </cell>
          <cell r="Q100">
            <v>90450</v>
          </cell>
          <cell r="R100">
            <v>452411164041</v>
          </cell>
          <cell r="S100" t="str">
            <v>beto8269@hotmail.com</v>
          </cell>
          <cell r="T100">
            <v>131</v>
          </cell>
          <cell r="U100" t="str">
            <v>NULL</v>
          </cell>
          <cell r="V100" t="str">
            <v>NULL</v>
          </cell>
          <cell r="W100" t="str">
            <v>H</v>
          </cell>
          <cell r="X100">
            <v>31261</v>
          </cell>
          <cell r="Y100">
            <v>28</v>
          </cell>
          <cell r="Z100">
            <v>5</v>
          </cell>
          <cell r="AA100" t="str">
            <v>NULL</v>
          </cell>
          <cell r="AB100" t="str">
            <v>NULL</v>
          </cell>
          <cell r="AC100" t="str">
            <v>solicitud de informaciÃ³n publica&lt;br&gt;</v>
          </cell>
        </row>
        <row r="101">
          <cell r="A101">
            <v>6110000031316</v>
          </cell>
          <cell r="B101">
            <v>61100</v>
          </cell>
          <cell r="C101">
            <v>1</v>
          </cell>
          <cell r="D101">
            <v>42683</v>
          </cell>
          <cell r="E101" t="str">
            <v>NULL</v>
          </cell>
          <cell r="F101" t="str">
            <v>NULL</v>
          </cell>
          <cell r="G101" t="str">
            <v>LIZARRAGA</v>
          </cell>
          <cell r="H101" t="str">
            <v>MACIAS</v>
          </cell>
          <cell r="I101" t="str">
            <v>AILYN</v>
          </cell>
          <cell r="J101" t="str">
            <v>NULL</v>
          </cell>
          <cell r="K101" t="str">
            <v>MIGUEL HIDALGO</v>
          </cell>
          <cell r="L101" t="str">
            <v>S/N</v>
          </cell>
          <cell r="M101" t="str">
            <v>S/N</v>
          </cell>
          <cell r="N101" t="str">
            <v>Siqueiros</v>
          </cell>
          <cell r="O101">
            <v>25</v>
          </cell>
          <cell r="P101">
            <v>25012</v>
          </cell>
          <cell r="Q101">
            <v>82236</v>
          </cell>
          <cell r="R101" t="str">
            <v>NULL</v>
          </cell>
          <cell r="S101" t="str">
            <v>ailynlizarraga998@gmail.com</v>
          </cell>
          <cell r="T101">
            <v>131</v>
          </cell>
          <cell r="U101" t="str">
            <v>NULL</v>
          </cell>
          <cell r="V101" t="str">
            <v>NULL</v>
          </cell>
          <cell r="W101" t="str">
            <v>NULL</v>
          </cell>
          <cell r="X101">
            <v>35807</v>
          </cell>
          <cell r="Y101">
            <v>21</v>
          </cell>
          <cell r="Z101">
            <v>5</v>
          </cell>
          <cell r="AA101" t="str">
            <v>NULL</v>
          </cell>
          <cell r="AB101" t="str">
            <v>NULL</v>
          </cell>
          <cell r="AC101" t="str">
            <v>cual es el sueldo del presidente del banco de mexico?&lt;br&gt;</v>
          </cell>
        </row>
        <row r="102">
          <cell r="A102">
            <v>6110000031216</v>
          </cell>
          <cell r="B102">
            <v>61100</v>
          </cell>
          <cell r="C102">
            <v>1</v>
          </cell>
          <cell r="D102">
            <v>42683</v>
          </cell>
          <cell r="E102" t="str">
            <v>NULL</v>
          </cell>
          <cell r="F102" t="str">
            <v>NULL</v>
          </cell>
          <cell r="G102" t="str">
            <v>SANCHEZ</v>
          </cell>
          <cell r="H102" t="str">
            <v>ALVAREZ</v>
          </cell>
          <cell r="I102" t="str">
            <v>ANGELICA DE JESUS</v>
          </cell>
          <cell r="J102" t="str">
            <v>NULL</v>
          </cell>
          <cell r="K102" t="str">
            <v>LA PALMA 4 EDIFICIO C</v>
          </cell>
          <cell r="L102" t="str">
            <v>C</v>
          </cell>
          <cell r="M102">
            <v>204</v>
          </cell>
          <cell r="N102" t="str">
            <v>Barrio Norte</v>
          </cell>
          <cell r="O102">
            <v>15</v>
          </cell>
          <cell r="P102">
            <v>15013</v>
          </cell>
          <cell r="Q102">
            <v>52960</v>
          </cell>
          <cell r="R102" t="str">
            <v>NULL</v>
          </cell>
          <cell r="S102" t="str">
            <v>contacto.abogados.medicos@gmail.com</v>
          </cell>
          <cell r="T102">
            <v>131</v>
          </cell>
          <cell r="U102" t="str">
            <v>NULL</v>
          </cell>
          <cell r="V102" t="str">
            <v>NULL</v>
          </cell>
          <cell r="W102" t="str">
            <v>M</v>
          </cell>
          <cell r="X102" t="str">
            <v>NULL</v>
          </cell>
          <cell r="Y102">
            <v>51</v>
          </cell>
          <cell r="Z102">
            <v>5</v>
          </cell>
          <cell r="AA102" t="str">
            <v>NULL</v>
          </cell>
          <cell r="AB102" t="str">
            <v>NULL</v>
          </cell>
          <cell r="AC102" t="str">
            <v>solicito copia simple o versiÃ³n electrÃ³nica de todos los comprobantes de pago o remuneraciÃ³n del C. HUMBERTO ENRIQUE RUIZ TORRES servidor pÃºblico del BANCO DE MEXICO, quien ocupa el cargo de director jurÃ­dico de la DirecciÃ³n General Juridica&lt;br&gt;</v>
          </cell>
        </row>
        <row r="103">
          <cell r="A103">
            <v>6110000031116</v>
          </cell>
          <cell r="B103">
            <v>61100</v>
          </cell>
          <cell r="C103">
            <v>1</v>
          </cell>
          <cell r="D103">
            <v>42683</v>
          </cell>
          <cell r="E103" t="str">
            <v>NULL</v>
          </cell>
          <cell r="F103" t="str">
            <v>NULL</v>
          </cell>
          <cell r="G103" t="str">
            <v>AMASTAL</v>
          </cell>
          <cell r="H103" t="str">
            <v>MOLINA</v>
          </cell>
          <cell r="I103" t="str">
            <v>JHOVANY</v>
          </cell>
          <cell r="J103" t="str">
            <v>NULL</v>
          </cell>
          <cell r="K103" t="str">
            <v>PENSADOR MEXICANO</v>
          </cell>
          <cell r="L103">
            <v>44</v>
          </cell>
          <cell r="M103" t="str">
            <v>NULL</v>
          </cell>
          <cell r="N103" t="str">
            <v>San Antonio Mihuacan</v>
          </cell>
          <cell r="O103">
            <v>21</v>
          </cell>
          <cell r="P103">
            <v>21034</v>
          </cell>
          <cell r="Q103">
            <v>72670</v>
          </cell>
          <cell r="R103">
            <v>2226330142</v>
          </cell>
          <cell r="S103" t="str">
            <v>jhovanyam@outlook.com</v>
          </cell>
          <cell r="T103">
            <v>131</v>
          </cell>
          <cell r="U103" t="str">
            <v>NULL</v>
          </cell>
          <cell r="V103" t="str">
            <v>NULL</v>
          </cell>
          <cell r="W103" t="str">
            <v>H</v>
          </cell>
          <cell r="X103">
            <v>34834</v>
          </cell>
          <cell r="Y103">
            <v>21</v>
          </cell>
          <cell r="Z103">
            <v>5</v>
          </cell>
          <cell r="AA103" t="str">
            <v>NULL</v>
          </cell>
          <cell r="AB103" t="str">
            <v>NULL</v>
          </cell>
          <cell r="AC103" t="str">
            <v>Buen dÃ­a, necesito que me proporcionen informaciÃ³n sobre los flujos de InversiÃ³n Directa dirigidas al sector automotriz por aÃ±o, de igual forma, cuÃ¡l ha sido el origen de dicha inversiÃ³n.&lt;br&gt;</v>
          </cell>
        </row>
        <row r="104">
          <cell r="A104">
            <v>6110000031616</v>
          </cell>
          <cell r="B104">
            <v>61100</v>
          </cell>
          <cell r="C104">
            <v>1</v>
          </cell>
          <cell r="D104">
            <v>42683</v>
          </cell>
          <cell r="E104" t="str">
            <v>NULL</v>
          </cell>
          <cell r="F104" t="str">
            <v>NULL</v>
          </cell>
          <cell r="G104" t="str">
            <v>LIZÃRRAGA</v>
          </cell>
          <cell r="H104" t="str">
            <v>DOMÃNGUEZ</v>
          </cell>
          <cell r="I104" t="str">
            <v>RAVERSITO</v>
          </cell>
          <cell r="J104" t="str">
            <v>NULL</v>
          </cell>
          <cell r="K104" t="str">
            <v>AV. MAPLE</v>
          </cell>
          <cell r="L104">
            <v>6918</v>
          </cell>
          <cell r="M104" t="str">
            <v>NULL</v>
          </cell>
          <cell r="N104" t="str">
            <v>Terranova</v>
          </cell>
          <cell r="O104">
            <v>25</v>
          </cell>
          <cell r="P104">
            <v>25012</v>
          </cell>
          <cell r="Q104">
            <v>82124</v>
          </cell>
          <cell r="R104">
            <v>6691204853</v>
          </cell>
          <cell r="S104" t="str">
            <v>raversito77@gmail.com</v>
          </cell>
          <cell r="T104">
            <v>131</v>
          </cell>
          <cell r="U104" t="str">
            <v>NULL</v>
          </cell>
          <cell r="V104" t="str">
            <v>NULL</v>
          </cell>
          <cell r="W104" t="str">
            <v>H</v>
          </cell>
          <cell r="X104">
            <v>36068</v>
          </cell>
          <cell r="Y104">
            <v>0</v>
          </cell>
          <cell r="Z104">
            <v>5</v>
          </cell>
          <cell r="AA104" t="str">
            <v>NULL</v>
          </cell>
          <cell r="AB104" t="str">
            <v>NULL</v>
          </cell>
          <cell r="AC104" t="str">
            <v>Â¿Por quÃ© se devalÃºa el peso mexicano ante el dolar estadounidense?&lt;br&gt;</v>
          </cell>
        </row>
        <row r="105">
          <cell r="A105">
            <v>6110000031416</v>
          </cell>
          <cell r="B105">
            <v>61100</v>
          </cell>
          <cell r="C105">
            <v>1</v>
          </cell>
          <cell r="D105">
            <v>42683</v>
          </cell>
          <cell r="E105" t="str">
            <v>NULL</v>
          </cell>
          <cell r="F105" t="str">
            <v>NULL</v>
          </cell>
          <cell r="G105" t="str">
            <v>ANAYA</v>
          </cell>
          <cell r="H105" t="str">
            <v>NAVARRETE</v>
          </cell>
          <cell r="I105" t="str">
            <v>VIDAL NIKOLAY</v>
          </cell>
          <cell r="J105" t="str">
            <v>NULL</v>
          </cell>
          <cell r="K105" t="str">
            <v>MAR DEL NORTE #431</v>
          </cell>
          <cell r="L105">
            <v>9812551</v>
          </cell>
          <cell r="M105">
            <v>6691465635</v>
          </cell>
          <cell r="N105" t="str">
            <v>LÃ¡zaro CÃ¡rdenas</v>
          </cell>
          <cell r="O105">
            <v>25</v>
          </cell>
          <cell r="P105">
            <v>25012</v>
          </cell>
          <cell r="Q105">
            <v>82040</v>
          </cell>
          <cell r="R105">
            <v>9812551</v>
          </cell>
          <cell r="S105" t="str">
            <v>vidalanaya.97@gmail.com</v>
          </cell>
          <cell r="T105">
            <v>131</v>
          </cell>
          <cell r="U105" t="str">
            <v>NULL</v>
          </cell>
          <cell r="V105" t="str">
            <v>NULL</v>
          </cell>
          <cell r="W105" t="str">
            <v>NULL</v>
          </cell>
          <cell r="X105">
            <v>35830</v>
          </cell>
          <cell r="Y105">
            <v>21</v>
          </cell>
          <cell r="Z105">
            <v>5</v>
          </cell>
          <cell r="AA105" t="str">
            <v>NULL</v>
          </cell>
          <cell r="AB105" t="str">
            <v>NULL</v>
          </cell>
          <cell r="AC105" t="str">
            <v>Â¿cual es el salario del presidente del banco de mexico?&lt;br&gt;</v>
          </cell>
        </row>
        <row r="106">
          <cell r="A106">
            <v>6110000031516</v>
          </cell>
          <cell r="B106">
            <v>61100</v>
          </cell>
          <cell r="C106">
            <v>1</v>
          </cell>
          <cell r="D106">
            <v>42683</v>
          </cell>
          <cell r="E106" t="str">
            <v>NULL</v>
          </cell>
          <cell r="F106" t="str">
            <v>NULL</v>
          </cell>
          <cell r="G106" t="str">
            <v>ORDAZ</v>
          </cell>
          <cell r="H106" t="str">
            <v>VERDE</v>
          </cell>
          <cell r="I106" t="str">
            <v>JOSÃ‰ FELIPE</v>
          </cell>
          <cell r="J106" t="str">
            <v>NULL</v>
          </cell>
          <cell r="K106" t="str">
            <v>AVENIDA GABRIELLEYVA</v>
          </cell>
          <cell r="L106">
            <v>3416</v>
          </cell>
          <cell r="M106">
            <v>180</v>
          </cell>
          <cell r="N106" t="str">
            <v>Loma Atravesada</v>
          </cell>
          <cell r="O106">
            <v>25</v>
          </cell>
          <cell r="P106">
            <v>25012</v>
          </cell>
          <cell r="Q106">
            <v>82185</v>
          </cell>
          <cell r="R106" t="str">
            <v>NULL</v>
          </cell>
          <cell r="S106" t="str">
            <v>felipe_felipe_fov@hotmail.com</v>
          </cell>
          <cell r="T106">
            <v>131</v>
          </cell>
          <cell r="U106" t="str">
            <v>NULL</v>
          </cell>
          <cell r="V106" t="str">
            <v>NULL</v>
          </cell>
          <cell r="W106" t="str">
            <v>H</v>
          </cell>
          <cell r="X106">
            <v>36155</v>
          </cell>
          <cell r="Y106">
            <v>0</v>
          </cell>
          <cell r="Z106">
            <v>5</v>
          </cell>
          <cell r="AA106" t="str">
            <v>NULL</v>
          </cell>
          <cell r="AB106" t="str">
            <v>NULL</v>
          </cell>
          <cell r="AC106" t="str">
            <v>Â¿quÃ© procedimientos utiliza esta dependencia para evitar grandes devaluaciones del peso?&lt;br&gt;</v>
          </cell>
        </row>
        <row r="107">
          <cell r="A107">
            <v>6110000031016</v>
          </cell>
          <cell r="B107">
            <v>61100</v>
          </cell>
          <cell r="C107">
            <v>1</v>
          </cell>
          <cell r="D107">
            <v>42683</v>
          </cell>
          <cell r="E107" t="str">
            <v>NULL</v>
          </cell>
          <cell r="F107" t="str">
            <v>NULL</v>
          </cell>
          <cell r="G107" t="str">
            <v>CUAQUENTZI</v>
          </cell>
          <cell r="H107" t="str">
            <v>MEJIA</v>
          </cell>
          <cell r="I107" t="str">
            <v>JENNIFER ANDREA</v>
          </cell>
          <cell r="J107" t="str">
            <v>NULL</v>
          </cell>
          <cell r="K107" t="str">
            <v>8 SUR 3 ORIENTE</v>
          </cell>
          <cell r="L107">
            <v>32</v>
          </cell>
          <cell r="M107" t="str">
            <v>NULL</v>
          </cell>
          <cell r="N107" t="str">
            <v>Guadalupe Caleras</v>
          </cell>
          <cell r="O107">
            <v>21</v>
          </cell>
          <cell r="P107">
            <v>21114</v>
          </cell>
          <cell r="Q107">
            <v>72100</v>
          </cell>
          <cell r="R107" t="str">
            <v>NULL</v>
          </cell>
          <cell r="S107" t="str">
            <v>NULL</v>
          </cell>
          <cell r="T107">
            <v>131</v>
          </cell>
          <cell r="U107" t="str">
            <v>NULL</v>
          </cell>
          <cell r="V107" t="str">
            <v>NULL</v>
          </cell>
          <cell r="W107" t="str">
            <v>M</v>
          </cell>
          <cell r="X107">
            <v>35707</v>
          </cell>
          <cell r="Y107">
            <v>21</v>
          </cell>
          <cell r="Z107">
            <v>5</v>
          </cell>
          <cell r="AA107" t="str">
            <v>NULL</v>
          </cell>
          <cell r="AB107" t="str">
            <v>NULL</v>
          </cell>
          <cell r="AC107" t="str">
            <v>Porcentaje de los impuestos destinados a la educaciÃ³n e investigaciÃ³n.&lt;br&gt;</v>
          </cell>
        </row>
        <row r="108">
          <cell r="A108">
            <v>6110000030716</v>
          </cell>
          <cell r="B108">
            <v>61100</v>
          </cell>
          <cell r="C108">
            <v>1</v>
          </cell>
          <cell r="D108">
            <v>42681</v>
          </cell>
          <cell r="E108" t="str">
            <v>NULL</v>
          </cell>
          <cell r="F108" t="str">
            <v>NULL</v>
          </cell>
          <cell r="G108" t="str">
            <v>RODRIGUEZ</v>
          </cell>
          <cell r="H108" t="str">
            <v>PEREZ</v>
          </cell>
          <cell r="I108" t="str">
            <v>JESUS ANTONIO</v>
          </cell>
          <cell r="J108" t="str">
            <v>NULL</v>
          </cell>
          <cell r="K108" t="str">
            <v>VALLE DEL CARRIZO</v>
          </cell>
          <cell r="L108">
            <v>7633</v>
          </cell>
          <cell r="M108">
            <v>7633</v>
          </cell>
          <cell r="N108" t="str">
            <v>San Fernando</v>
          </cell>
          <cell r="O108">
            <v>25</v>
          </cell>
          <cell r="P108">
            <v>25012</v>
          </cell>
          <cell r="Q108">
            <v>82198</v>
          </cell>
          <cell r="R108">
            <v>6691013908</v>
          </cell>
          <cell r="S108" t="str">
            <v>jesus021996@hotmail.com</v>
          </cell>
          <cell r="T108">
            <v>131</v>
          </cell>
          <cell r="U108" t="str">
            <v>NULL</v>
          </cell>
          <cell r="V108" t="str">
            <v>NULL</v>
          </cell>
          <cell r="W108" t="str">
            <v>H</v>
          </cell>
          <cell r="X108">
            <v>34979</v>
          </cell>
          <cell r="Y108">
            <v>21</v>
          </cell>
          <cell r="Z108">
            <v>5</v>
          </cell>
          <cell r="AA108" t="str">
            <v>NULL</v>
          </cell>
          <cell r="AB108" t="str">
            <v>NULL</v>
          </cell>
          <cell r="AC108" t="str">
            <v>los salarios de los diputados&lt;br&gt;</v>
          </cell>
        </row>
        <row r="109">
          <cell r="A109">
            <v>6110000030816</v>
          </cell>
          <cell r="B109">
            <v>61100</v>
          </cell>
          <cell r="C109">
            <v>1</v>
          </cell>
          <cell r="D109">
            <v>42682</v>
          </cell>
          <cell r="E109" t="str">
            <v>NULL</v>
          </cell>
          <cell r="F109" t="str">
            <v>NULL</v>
          </cell>
          <cell r="G109" t="str">
            <v>GUTIERREZ</v>
          </cell>
          <cell r="H109" t="str">
            <v>ALBARRAN</v>
          </cell>
          <cell r="I109" t="str">
            <v>VICTOR MANUEL</v>
          </cell>
          <cell r="J109" t="str">
            <v>NULL</v>
          </cell>
          <cell r="K109" t="str">
            <v>BUENAVISTA</v>
          </cell>
          <cell r="L109" t="str">
            <v>1B</v>
          </cell>
          <cell r="M109" t="str">
            <v>NULL</v>
          </cell>
          <cell r="N109" t="str">
            <v>Pueblo de Santa Ursula Coapa</v>
          </cell>
          <cell r="O109">
            <v>9</v>
          </cell>
          <cell r="P109">
            <v>9003</v>
          </cell>
          <cell r="Q109">
            <v>4650</v>
          </cell>
          <cell r="R109">
            <v>445533492984</v>
          </cell>
          <cell r="S109" t="str">
            <v>gutierrez030396@outlook.es</v>
          </cell>
          <cell r="T109">
            <v>131</v>
          </cell>
          <cell r="U109" t="str">
            <v>NULL</v>
          </cell>
          <cell r="V109" t="str">
            <v>NULL</v>
          </cell>
          <cell r="W109" t="str">
            <v>H</v>
          </cell>
          <cell r="X109">
            <v>35127</v>
          </cell>
          <cell r="Y109">
            <v>21</v>
          </cell>
          <cell r="Z109">
            <v>5</v>
          </cell>
          <cell r="AA109" t="str">
            <v>NULL</v>
          </cell>
          <cell r="AB109" t="str">
            <v>NULL</v>
          </cell>
          <cell r="AC109" t="str">
            <v>Â¿ A cuanto ascendÃ­a la reserva legal del banco de MÃ©xico en el aÃ±o 2015?&lt;br&gt;</v>
          </cell>
        </row>
        <row r="110">
          <cell r="A110">
            <v>6110000032516</v>
          </cell>
          <cell r="B110">
            <v>61100</v>
          </cell>
          <cell r="C110">
            <v>1</v>
          </cell>
          <cell r="D110">
            <v>42684</v>
          </cell>
          <cell r="E110" t="str">
            <v>NULL</v>
          </cell>
          <cell r="F110" t="str">
            <v>NULL</v>
          </cell>
          <cell r="G110" t="str">
            <v>MILLAN</v>
          </cell>
          <cell r="H110" t="str">
            <v>SANCHEZ</v>
          </cell>
          <cell r="I110" t="str">
            <v>LUIS EDGAR</v>
          </cell>
          <cell r="J110" t="str">
            <v>NULL</v>
          </cell>
          <cell r="K110" t="str">
            <v>SAN FRANCISCO</v>
          </cell>
          <cell r="L110">
            <v>10932</v>
          </cell>
          <cell r="M110">
            <v>10932</v>
          </cell>
          <cell r="N110" t="str">
            <v>San Francisco</v>
          </cell>
          <cell r="O110">
            <v>25</v>
          </cell>
          <cell r="P110">
            <v>25012</v>
          </cell>
          <cell r="Q110">
            <v>82134</v>
          </cell>
          <cell r="R110" t="str">
            <v>NULL</v>
          </cell>
          <cell r="S110" t="str">
            <v>kosmoe_chito@hotmail.com</v>
          </cell>
          <cell r="T110">
            <v>131</v>
          </cell>
          <cell r="U110" t="str">
            <v>NULL</v>
          </cell>
          <cell r="V110" t="str">
            <v>NULL</v>
          </cell>
          <cell r="W110" t="str">
            <v>H</v>
          </cell>
          <cell r="X110">
            <v>35088</v>
          </cell>
          <cell r="Y110">
            <v>10</v>
          </cell>
          <cell r="Z110">
            <v>5</v>
          </cell>
          <cell r="AA110" t="str">
            <v>NULL</v>
          </cell>
          <cell r="AB110" t="str">
            <v>NULL</v>
          </cell>
          <cell r="AC110" t="str">
            <v>Â¿cual es la cantidad de monedas y billetes circulando en nuestro paÃ­s actualmente?&lt;br&gt;</v>
          </cell>
        </row>
        <row r="111">
          <cell r="A111">
            <v>6110000030916</v>
          </cell>
          <cell r="B111">
            <v>61100</v>
          </cell>
          <cell r="C111">
            <v>1</v>
          </cell>
          <cell r="D111">
            <v>42682</v>
          </cell>
          <cell r="E111" t="str">
            <v>NULL</v>
          </cell>
          <cell r="F111" t="str">
            <v>NULL</v>
          </cell>
          <cell r="G111" t="str">
            <v>MUNIVE</v>
          </cell>
          <cell r="H111" t="str">
            <v>MORENO</v>
          </cell>
          <cell r="I111" t="str">
            <v>ALBERTO</v>
          </cell>
          <cell r="J111" t="str">
            <v>NULL</v>
          </cell>
          <cell r="K111" t="str">
            <v>SEXTA SECCION</v>
          </cell>
          <cell r="L111">
            <v>94</v>
          </cell>
          <cell r="M111" t="str">
            <v>NULL</v>
          </cell>
          <cell r="N111" t="str">
            <v>San Lorenzo Tlacualoyan</v>
          </cell>
          <cell r="O111">
            <v>29</v>
          </cell>
          <cell r="P111">
            <v>29043</v>
          </cell>
          <cell r="Q111">
            <v>90450</v>
          </cell>
          <cell r="R111">
            <v>452411164041</v>
          </cell>
          <cell r="S111" t="str">
            <v>beto8269@hotmail.com</v>
          </cell>
          <cell r="T111">
            <v>131</v>
          </cell>
          <cell r="U111" t="str">
            <v>NULL</v>
          </cell>
          <cell r="V111" t="str">
            <v>NULL</v>
          </cell>
          <cell r="W111" t="str">
            <v>H</v>
          </cell>
          <cell r="X111">
            <v>31261</v>
          </cell>
          <cell r="Y111">
            <v>28</v>
          </cell>
          <cell r="Z111">
            <v>5</v>
          </cell>
          <cell r="AA111" t="str">
            <v>NULL</v>
          </cell>
          <cell r="AB111" t="str">
            <v>NULL</v>
          </cell>
          <cell r="AC111" t="str">
            <v>solicitud de informaciÃ³n publica&lt;br&gt;</v>
          </cell>
        </row>
        <row r="112">
          <cell r="A112">
            <v>6110000032116</v>
          </cell>
          <cell r="B112">
            <v>61100</v>
          </cell>
          <cell r="C112">
            <v>1</v>
          </cell>
          <cell r="D112">
            <v>42684</v>
          </cell>
          <cell r="E112" t="str">
            <v>NULL</v>
          </cell>
          <cell r="F112" t="str">
            <v>NULL</v>
          </cell>
          <cell r="G112" t="str">
            <v>HIGUERA</v>
          </cell>
          <cell r="H112" t="str">
            <v>GONZALEZ</v>
          </cell>
          <cell r="I112" t="str">
            <v>KARINA LIZETH</v>
          </cell>
          <cell r="J112" t="str">
            <v>NULL</v>
          </cell>
          <cell r="K112" t="str">
            <v>AV. VILLA UNIÃ“N</v>
          </cell>
          <cell r="L112">
            <v>18121</v>
          </cell>
          <cell r="M112" t="str">
            <v>NULL</v>
          </cell>
          <cell r="N112" t="str">
            <v>Villa Florida</v>
          </cell>
          <cell r="O112">
            <v>25</v>
          </cell>
          <cell r="P112">
            <v>25012</v>
          </cell>
          <cell r="Q112">
            <v>82139</v>
          </cell>
          <cell r="R112">
            <v>446699334898</v>
          </cell>
          <cell r="S112" t="str">
            <v>k_g_@outlook.es</v>
          </cell>
          <cell r="T112">
            <v>131</v>
          </cell>
          <cell r="U112" t="str">
            <v>NULL</v>
          </cell>
          <cell r="V112" t="str">
            <v>NULL</v>
          </cell>
          <cell r="W112" t="str">
            <v>M</v>
          </cell>
          <cell r="X112">
            <v>36006</v>
          </cell>
          <cell r="Y112">
            <v>21</v>
          </cell>
          <cell r="Z112">
            <v>5</v>
          </cell>
          <cell r="AA112" t="str">
            <v>NULL</v>
          </cell>
          <cell r="AB112" t="str">
            <v>NULL</v>
          </cell>
          <cell r="AC112" t="str">
            <v>Â¿QuÃ© hace el Banco de MÃ©xico para evitar la inflaciÃ³n?  Â¿Tiene ganancias financieras el Banco de MÃ©xico?&lt;br&gt;</v>
          </cell>
        </row>
        <row r="113">
          <cell r="A113">
            <v>6110000032016</v>
          </cell>
          <cell r="B113">
            <v>61100</v>
          </cell>
          <cell r="C113">
            <v>1</v>
          </cell>
          <cell r="D113">
            <v>42684</v>
          </cell>
          <cell r="E113" t="str">
            <v>NULL</v>
          </cell>
          <cell r="F113" t="str">
            <v>NULL</v>
          </cell>
          <cell r="G113" t="str">
            <v>ORTEGA</v>
          </cell>
          <cell r="H113" t="str">
            <v>ZAPATA</v>
          </cell>
          <cell r="I113" t="str">
            <v>GEORGINA</v>
          </cell>
          <cell r="J113" t="str">
            <v>NULL</v>
          </cell>
          <cell r="K113" t="str">
            <v>CERRADA ORQUÃDEAS</v>
          </cell>
          <cell r="L113">
            <v>2</v>
          </cell>
          <cell r="M113">
            <v>316</v>
          </cell>
          <cell r="N113" t="str">
            <v>El Campestre</v>
          </cell>
          <cell r="O113">
            <v>25</v>
          </cell>
          <cell r="P113">
            <v>25012</v>
          </cell>
          <cell r="Q113">
            <v>82190</v>
          </cell>
          <cell r="R113">
            <v>446691257060</v>
          </cell>
          <cell r="S113" t="str">
            <v>madelinegina@hotmail.com</v>
          </cell>
          <cell r="T113">
            <v>131</v>
          </cell>
          <cell r="U113" t="str">
            <v>NULL</v>
          </cell>
          <cell r="V113" t="str">
            <v>NULL</v>
          </cell>
          <cell r="W113" t="str">
            <v>M</v>
          </cell>
          <cell r="X113">
            <v>36008</v>
          </cell>
          <cell r="Y113">
            <v>21</v>
          </cell>
          <cell r="Z113">
            <v>5</v>
          </cell>
          <cell r="AA113" t="str">
            <v>NULL</v>
          </cell>
          <cell r="AB113" t="str">
            <v>NULL</v>
          </cell>
          <cell r="AC113" t="str">
            <v>Â¿CÃ³mo rinde cuentas el Banco de MÃ©xico? Â¿QuiÃ©n toma las decisiones de polÃ­tica monetaria en el Banco de MÃ©xico?&lt;br&gt;</v>
          </cell>
        </row>
        <row r="114">
          <cell r="A114">
            <v>6110000031916</v>
          </cell>
          <cell r="B114">
            <v>61100</v>
          </cell>
          <cell r="C114">
            <v>1</v>
          </cell>
          <cell r="D114">
            <v>42684</v>
          </cell>
          <cell r="E114" t="str">
            <v>NULL</v>
          </cell>
          <cell r="F114" t="str">
            <v>NULL</v>
          </cell>
          <cell r="G114" t="str">
            <v>MILLÃN</v>
          </cell>
          <cell r="H114" t="str">
            <v>LIZÃRRAGA</v>
          </cell>
          <cell r="I114" t="str">
            <v>LIZETH CAROLINA</v>
          </cell>
          <cell r="J114" t="str">
            <v>NULL</v>
          </cell>
          <cell r="K114" t="str">
            <v>PRIVADA JOSÃ‰ RODRÃGUEZ</v>
          </cell>
          <cell r="L114">
            <v>22</v>
          </cell>
          <cell r="M114" t="str">
            <v>NULL</v>
          </cell>
          <cell r="N114" t="str">
            <v>Playas Infonavit</v>
          </cell>
          <cell r="O114">
            <v>25</v>
          </cell>
          <cell r="P114">
            <v>25012</v>
          </cell>
          <cell r="Q114">
            <v>82128</v>
          </cell>
          <cell r="R114" t="str">
            <v>NULL</v>
          </cell>
          <cell r="S114" t="str">
            <v>caromilga@gmail.com</v>
          </cell>
          <cell r="T114">
            <v>131</v>
          </cell>
          <cell r="U114" t="str">
            <v>NULL</v>
          </cell>
          <cell r="V114" t="str">
            <v>NULL</v>
          </cell>
          <cell r="W114" t="str">
            <v>M</v>
          </cell>
          <cell r="X114">
            <v>35832</v>
          </cell>
          <cell r="Y114">
            <v>21</v>
          </cell>
          <cell r="Z114">
            <v>5</v>
          </cell>
          <cell r="AA114" t="str">
            <v>NULL</v>
          </cell>
          <cell r="AB114" t="str">
            <v>NULL</v>
          </cell>
          <cell r="AC114" t="str">
            <v>Â¿CuÃ¡l es el salario del gobernador del Banco de MÃ©xico?&lt;br&gt;</v>
          </cell>
        </row>
        <row r="115">
          <cell r="A115">
            <v>6110000031316</v>
          </cell>
          <cell r="B115">
            <v>61100</v>
          </cell>
          <cell r="C115">
            <v>1</v>
          </cell>
          <cell r="D115">
            <v>42683</v>
          </cell>
          <cell r="E115" t="str">
            <v>NULL</v>
          </cell>
          <cell r="F115" t="str">
            <v>NULL</v>
          </cell>
          <cell r="G115" t="str">
            <v>LIZARRAGA</v>
          </cell>
          <cell r="H115" t="str">
            <v>MACIAS</v>
          </cell>
          <cell r="I115" t="str">
            <v>AILYN</v>
          </cell>
          <cell r="J115" t="str">
            <v>NULL</v>
          </cell>
          <cell r="K115" t="str">
            <v>MIGUEL HIDALGO</v>
          </cell>
          <cell r="L115" t="str">
            <v>S/N</v>
          </cell>
          <cell r="M115" t="str">
            <v>S/N</v>
          </cell>
          <cell r="N115" t="str">
            <v>Siqueiros</v>
          </cell>
          <cell r="O115">
            <v>25</v>
          </cell>
          <cell r="P115">
            <v>25012</v>
          </cell>
          <cell r="Q115">
            <v>82236</v>
          </cell>
          <cell r="R115" t="str">
            <v>NULL</v>
          </cell>
          <cell r="S115" t="str">
            <v>ailynlizarraga998@gmail.com</v>
          </cell>
          <cell r="T115">
            <v>131</v>
          </cell>
          <cell r="U115" t="str">
            <v>NULL</v>
          </cell>
          <cell r="V115" t="str">
            <v>NULL</v>
          </cell>
          <cell r="W115" t="str">
            <v>NULL</v>
          </cell>
          <cell r="X115">
            <v>35807</v>
          </cell>
          <cell r="Y115">
            <v>21</v>
          </cell>
          <cell r="Z115">
            <v>5</v>
          </cell>
          <cell r="AA115" t="str">
            <v>NULL</v>
          </cell>
          <cell r="AB115" t="str">
            <v>NULL</v>
          </cell>
          <cell r="AC115" t="str">
            <v>cual es el sueldo del presidente del banco de mexico?&lt;br&gt;</v>
          </cell>
        </row>
        <row r="116">
          <cell r="A116">
            <v>6110000032216</v>
          </cell>
          <cell r="B116">
            <v>61100</v>
          </cell>
          <cell r="C116">
            <v>1</v>
          </cell>
          <cell r="D116">
            <v>42684</v>
          </cell>
          <cell r="E116" t="str">
            <v>NULL</v>
          </cell>
          <cell r="F116" t="str">
            <v>NULL</v>
          </cell>
          <cell r="G116" t="str">
            <v>MORALES</v>
          </cell>
          <cell r="H116" t="str">
            <v>LOPEZ</v>
          </cell>
          <cell r="I116" t="str">
            <v>ALEXIS</v>
          </cell>
          <cell r="J116" t="str">
            <v>NULL</v>
          </cell>
          <cell r="K116" t="str">
            <v>SOL</v>
          </cell>
          <cell r="L116">
            <v>5709</v>
          </cell>
          <cell r="M116" t="str">
            <v>NULL</v>
          </cell>
          <cell r="N116" t="str">
            <v>Esperanza</v>
          </cell>
          <cell r="O116">
            <v>25</v>
          </cell>
          <cell r="P116">
            <v>25012</v>
          </cell>
          <cell r="Q116">
            <v>82180</v>
          </cell>
          <cell r="R116" t="str">
            <v>NULL</v>
          </cell>
          <cell r="S116" t="str">
            <v>NULL</v>
          </cell>
          <cell r="T116">
            <v>131</v>
          </cell>
          <cell r="U116" t="str">
            <v>NULL</v>
          </cell>
          <cell r="V116" t="str">
            <v>NULL</v>
          </cell>
          <cell r="W116" t="str">
            <v>H</v>
          </cell>
          <cell r="X116">
            <v>42633</v>
          </cell>
          <cell r="Y116">
            <v>21</v>
          </cell>
          <cell r="Z116">
            <v>5</v>
          </cell>
          <cell r="AA116" t="str">
            <v>NULL</v>
          </cell>
          <cell r="AB116" t="str">
            <v>NULL</v>
          </cell>
          <cell r="AC116" t="str">
            <v>cuanto gana el gobernador del banco de mexico&lt;br&gt;</v>
          </cell>
        </row>
        <row r="117">
          <cell r="A117">
            <v>6110000032416</v>
          </cell>
          <cell r="B117">
            <v>61100</v>
          </cell>
          <cell r="C117">
            <v>1</v>
          </cell>
          <cell r="D117">
            <v>42684</v>
          </cell>
          <cell r="E117" t="str">
            <v>NULL</v>
          </cell>
          <cell r="F117" t="str">
            <v>NULL</v>
          </cell>
          <cell r="G117" t="str">
            <v>ARCE</v>
          </cell>
          <cell r="H117" t="str">
            <v>GONZALEZ</v>
          </cell>
          <cell r="I117" t="str">
            <v>JESUS MARTIN</v>
          </cell>
          <cell r="J117" t="str">
            <v>NULL</v>
          </cell>
          <cell r="K117" t="str">
            <v>OCTAVA</v>
          </cell>
          <cell r="L117">
            <v>4108</v>
          </cell>
          <cell r="M117" t="str">
            <v>NULL</v>
          </cell>
          <cell r="N117" t="str">
            <v>Morelos</v>
          </cell>
          <cell r="O117">
            <v>25</v>
          </cell>
          <cell r="P117">
            <v>25012</v>
          </cell>
          <cell r="Q117">
            <v>82170</v>
          </cell>
          <cell r="R117" t="str">
            <v>NULL</v>
          </cell>
          <cell r="S117" t="str">
            <v>jesussarce21@gmail.com</v>
          </cell>
          <cell r="T117">
            <v>131</v>
          </cell>
          <cell r="U117" t="str">
            <v>NULL</v>
          </cell>
          <cell r="V117" t="str">
            <v>NULL</v>
          </cell>
          <cell r="W117" t="str">
            <v>H</v>
          </cell>
          <cell r="X117">
            <v>35691</v>
          </cell>
          <cell r="Y117">
            <v>21</v>
          </cell>
          <cell r="Z117">
            <v>5</v>
          </cell>
          <cell r="AA117" t="str">
            <v>NULL</v>
          </cell>
          <cell r="AB117" t="str">
            <v>NULL</v>
          </cell>
          <cell r="AC117" t="str">
            <v>Â¿cuanto dinero reciben en el aÃ±o de 2015  de empresas mexicanas?&lt;br&gt;</v>
          </cell>
        </row>
        <row r="118">
          <cell r="A118">
            <v>6110000031216</v>
          </cell>
          <cell r="B118">
            <v>61100</v>
          </cell>
          <cell r="C118">
            <v>1</v>
          </cell>
          <cell r="D118">
            <v>42683</v>
          </cell>
          <cell r="E118" t="str">
            <v>NULL</v>
          </cell>
          <cell r="F118" t="str">
            <v>NULL</v>
          </cell>
          <cell r="G118" t="str">
            <v>SANCHEZ</v>
          </cell>
          <cell r="H118" t="str">
            <v>ALVAREZ</v>
          </cell>
          <cell r="I118" t="str">
            <v>ANGELICA DE JESUS</v>
          </cell>
          <cell r="J118" t="str">
            <v>NULL</v>
          </cell>
          <cell r="K118" t="str">
            <v>LA PALMA 4 EDIFICIO C</v>
          </cell>
          <cell r="L118" t="str">
            <v>C</v>
          </cell>
          <cell r="M118">
            <v>204</v>
          </cell>
          <cell r="N118" t="str">
            <v>Barrio Norte</v>
          </cell>
          <cell r="O118">
            <v>15</v>
          </cell>
          <cell r="P118">
            <v>15013</v>
          </cell>
          <cell r="Q118">
            <v>52960</v>
          </cell>
          <cell r="R118" t="str">
            <v>NULL</v>
          </cell>
          <cell r="S118" t="str">
            <v>contacto.abogados.medicos@gmail.com</v>
          </cell>
          <cell r="T118">
            <v>131</v>
          </cell>
          <cell r="U118" t="str">
            <v>NULL</v>
          </cell>
          <cell r="V118" t="str">
            <v>NULL</v>
          </cell>
          <cell r="W118" t="str">
            <v>M</v>
          </cell>
          <cell r="X118" t="str">
            <v>NULL</v>
          </cell>
          <cell r="Y118">
            <v>51</v>
          </cell>
          <cell r="Z118">
            <v>5</v>
          </cell>
          <cell r="AA118" t="str">
            <v>NULL</v>
          </cell>
          <cell r="AB118" t="str">
            <v>NULL</v>
          </cell>
          <cell r="AC118" t="str">
            <v>solicito copia simple o versiÃ³n electrÃ³nica de todos los comprobantes de pago o remuneraciÃ³n del C. HUMBERTO ENRIQUE RUIZ TORRES servidor pÃºblico del BANCO DE MEXICO, quien ocupa el cargo de director jurÃ­dico de la DirecciÃ³n General Juridica&lt;br&gt;</v>
          </cell>
        </row>
        <row r="119">
          <cell r="A119">
            <v>6110000032316</v>
          </cell>
          <cell r="B119">
            <v>61100</v>
          </cell>
          <cell r="C119">
            <v>1</v>
          </cell>
          <cell r="D119">
            <v>42684</v>
          </cell>
          <cell r="E119" t="str">
            <v>NULL</v>
          </cell>
          <cell r="F119" t="str">
            <v>NULL</v>
          </cell>
          <cell r="G119" t="str">
            <v>OLIVO</v>
          </cell>
          <cell r="H119" t="str">
            <v>ALARCON</v>
          </cell>
          <cell r="I119" t="str">
            <v>LUIS ANGEL</v>
          </cell>
          <cell r="J119" t="str">
            <v>NULL</v>
          </cell>
          <cell r="K119" t="str">
            <v>GONZALES ORTEGA</v>
          </cell>
          <cell r="L119">
            <v>1</v>
          </cell>
          <cell r="M119" t="str">
            <v>NULL</v>
          </cell>
          <cell r="N119" t="str">
            <v>Centro</v>
          </cell>
          <cell r="O119">
            <v>25</v>
          </cell>
          <cell r="P119">
            <v>25012</v>
          </cell>
          <cell r="Q119">
            <v>82000</v>
          </cell>
          <cell r="R119" t="str">
            <v>NULL</v>
          </cell>
          <cell r="S119" t="str">
            <v>luisolivo22@outlook.es</v>
          </cell>
          <cell r="T119">
            <v>131</v>
          </cell>
          <cell r="U119" t="str">
            <v>NULL</v>
          </cell>
          <cell r="V119" t="str">
            <v>NULL</v>
          </cell>
          <cell r="W119" t="str">
            <v>H</v>
          </cell>
          <cell r="X119">
            <v>35968</v>
          </cell>
          <cell r="Y119">
            <v>21</v>
          </cell>
          <cell r="Z119">
            <v>5</v>
          </cell>
          <cell r="AA119" t="str">
            <v>NULL</v>
          </cell>
          <cell r="AB119" t="str">
            <v>NULL</v>
          </cell>
          <cell r="AC119" t="str">
            <v>cuanto gana el gobernador del banco de mexico&lt;br&gt;</v>
          </cell>
        </row>
        <row r="120">
          <cell r="A120">
            <v>6110000031116</v>
          </cell>
          <cell r="B120">
            <v>61100</v>
          </cell>
          <cell r="C120">
            <v>1</v>
          </cell>
          <cell r="D120">
            <v>42683</v>
          </cell>
          <cell r="E120" t="str">
            <v>NULL</v>
          </cell>
          <cell r="F120" t="str">
            <v>NULL</v>
          </cell>
          <cell r="G120" t="str">
            <v>AMASTAL</v>
          </cell>
          <cell r="H120" t="str">
            <v>MOLINA</v>
          </cell>
          <cell r="I120" t="str">
            <v>JHOVANY</v>
          </cell>
          <cell r="J120" t="str">
            <v>NULL</v>
          </cell>
          <cell r="K120" t="str">
            <v>PENSADOR MEXICANO</v>
          </cell>
          <cell r="L120">
            <v>44</v>
          </cell>
          <cell r="M120" t="str">
            <v>NULL</v>
          </cell>
          <cell r="N120" t="str">
            <v>San Antonio Mihuacan</v>
          </cell>
          <cell r="O120">
            <v>21</v>
          </cell>
          <cell r="P120">
            <v>21034</v>
          </cell>
          <cell r="Q120">
            <v>72670</v>
          </cell>
          <cell r="R120">
            <v>2226330142</v>
          </cell>
          <cell r="S120" t="str">
            <v>jhovanyam@outlook.com</v>
          </cell>
          <cell r="T120">
            <v>131</v>
          </cell>
          <cell r="U120" t="str">
            <v>NULL</v>
          </cell>
          <cell r="V120" t="str">
            <v>NULL</v>
          </cell>
          <cell r="W120" t="str">
            <v>H</v>
          </cell>
          <cell r="X120">
            <v>34834</v>
          </cell>
          <cell r="Y120">
            <v>21</v>
          </cell>
          <cell r="Z120">
            <v>5</v>
          </cell>
          <cell r="AA120" t="str">
            <v>NULL</v>
          </cell>
          <cell r="AB120" t="str">
            <v>NULL</v>
          </cell>
          <cell r="AC120" t="str">
            <v>Buen dÃ­a, necesito que me proporcionen informaciÃ³n sobre los flujos de InversiÃ³n Directa dirigidas al sector automotriz por aÃ±o, de igual forma, cuÃ¡l ha sido el origen de dicha inversiÃ³n.&lt;br&gt;</v>
          </cell>
        </row>
        <row r="121">
          <cell r="A121">
            <v>6110000031716</v>
          </cell>
          <cell r="B121">
            <v>61100</v>
          </cell>
          <cell r="C121">
            <v>1</v>
          </cell>
          <cell r="D121">
            <v>42684</v>
          </cell>
          <cell r="E121" t="str">
            <v>NULL</v>
          </cell>
          <cell r="F121" t="str">
            <v>NULL</v>
          </cell>
          <cell r="G121" t="str">
            <v>GONZÃLEZ</v>
          </cell>
          <cell r="H121" t="str">
            <v>TORRES</v>
          </cell>
          <cell r="I121" t="str">
            <v>SHARON</v>
          </cell>
          <cell r="J121" t="str">
            <v>NULL</v>
          </cell>
          <cell r="K121" t="str">
            <v>H AYUNTAMIENTO</v>
          </cell>
          <cell r="L121" t="str">
            <v># 3</v>
          </cell>
          <cell r="M121" t="str">
            <v>NULL</v>
          </cell>
          <cell r="N121" t="str">
            <v>OcuilÃ¡n de Arteaga</v>
          </cell>
          <cell r="O121">
            <v>15</v>
          </cell>
          <cell r="P121">
            <v>15063</v>
          </cell>
          <cell r="Q121">
            <v>52480</v>
          </cell>
          <cell r="R121" t="str">
            <v>52 7223621692</v>
          </cell>
          <cell r="S121" t="str">
            <v>shronglezt@gmail.com</v>
          </cell>
          <cell r="T121">
            <v>131</v>
          </cell>
          <cell r="U121" t="str">
            <v>NULL</v>
          </cell>
          <cell r="V121" t="str">
            <v>NULL</v>
          </cell>
          <cell r="W121" t="str">
            <v>M</v>
          </cell>
          <cell r="X121">
            <v>35331</v>
          </cell>
          <cell r="Y121">
            <v>21</v>
          </cell>
          <cell r="Z121">
            <v>5</v>
          </cell>
          <cell r="AA121" t="str">
            <v>NULL</v>
          </cell>
          <cell r="AB121" t="str">
            <v>NULL</v>
          </cell>
          <cell r="AC121" t="str">
            <v>Cuanto dinero entra cada aÃ±o al banco de MÃ©xico&lt;br&gt;</v>
          </cell>
        </row>
        <row r="122">
          <cell r="A122">
            <v>6110000031616</v>
          </cell>
          <cell r="B122">
            <v>61100</v>
          </cell>
          <cell r="C122">
            <v>1</v>
          </cell>
          <cell r="D122">
            <v>42683</v>
          </cell>
          <cell r="E122" t="str">
            <v>NULL</v>
          </cell>
          <cell r="F122" t="str">
            <v>NULL</v>
          </cell>
          <cell r="G122" t="str">
            <v>LIZÃRRAGA</v>
          </cell>
          <cell r="H122" t="str">
            <v>DOMÃNGUEZ</v>
          </cell>
          <cell r="I122" t="str">
            <v>RAVERSITO</v>
          </cell>
          <cell r="J122" t="str">
            <v>NULL</v>
          </cell>
          <cell r="K122" t="str">
            <v>AV. MAPLE</v>
          </cell>
          <cell r="L122">
            <v>6918</v>
          </cell>
          <cell r="M122" t="str">
            <v>NULL</v>
          </cell>
          <cell r="N122" t="str">
            <v>Terranova</v>
          </cell>
          <cell r="O122">
            <v>25</v>
          </cell>
          <cell r="P122">
            <v>25012</v>
          </cell>
          <cell r="Q122">
            <v>82124</v>
          </cell>
          <cell r="R122">
            <v>6691204853</v>
          </cell>
          <cell r="S122" t="str">
            <v>raversito77@gmail.com</v>
          </cell>
          <cell r="T122">
            <v>131</v>
          </cell>
          <cell r="U122" t="str">
            <v>NULL</v>
          </cell>
          <cell r="V122" t="str">
            <v>NULL</v>
          </cell>
          <cell r="W122" t="str">
            <v>H</v>
          </cell>
          <cell r="X122">
            <v>36068</v>
          </cell>
          <cell r="Y122">
            <v>0</v>
          </cell>
          <cell r="Z122">
            <v>5</v>
          </cell>
          <cell r="AA122" t="str">
            <v>NULL</v>
          </cell>
          <cell r="AB122" t="str">
            <v>NULL</v>
          </cell>
          <cell r="AC122" t="str">
            <v>Â¿Por quÃ© se devalÃºa el peso mexicano ante el dolar estadounidense?&lt;br&gt;</v>
          </cell>
        </row>
        <row r="123">
          <cell r="A123">
            <v>6110000031816</v>
          </cell>
          <cell r="B123">
            <v>61100</v>
          </cell>
          <cell r="C123">
            <v>1</v>
          </cell>
          <cell r="D123">
            <v>42684</v>
          </cell>
          <cell r="E123" t="str">
            <v>NULL</v>
          </cell>
          <cell r="F123" t="str">
            <v>NULL</v>
          </cell>
          <cell r="G123" t="str">
            <v>MONDRAGON</v>
          </cell>
          <cell r="H123" t="str">
            <v>NULL</v>
          </cell>
          <cell r="I123" t="str">
            <v>MAURICIO</v>
          </cell>
          <cell r="J123" t="str">
            <v>NULL</v>
          </cell>
          <cell r="K123" t="str">
            <v>ALCALDE</v>
          </cell>
          <cell r="L123">
            <v>500</v>
          </cell>
          <cell r="M123" t="str">
            <v>NULL</v>
          </cell>
          <cell r="N123" t="str">
            <v>Alcalde Barranquitas</v>
          </cell>
          <cell r="O123">
            <v>14</v>
          </cell>
          <cell r="P123">
            <v>14039</v>
          </cell>
          <cell r="Q123">
            <v>44270</v>
          </cell>
          <cell r="R123" t="str">
            <v>NULL</v>
          </cell>
          <cell r="S123" t="str">
            <v>hugoleyendas@hotmail.com</v>
          </cell>
          <cell r="T123">
            <v>131</v>
          </cell>
          <cell r="U123" t="str">
            <v>NULL</v>
          </cell>
          <cell r="V123" t="str">
            <v>NULL</v>
          </cell>
          <cell r="W123" t="str">
            <v>H</v>
          </cell>
          <cell r="X123">
            <v>28831</v>
          </cell>
          <cell r="Y123">
            <v>54</v>
          </cell>
          <cell r="Z123">
            <v>5</v>
          </cell>
          <cell r="AA123" t="str">
            <v>NULL</v>
          </cell>
          <cell r="AB123" t="str">
            <v>NULL</v>
          </cell>
          <cell r="AC123" t="str">
            <v>Solicito los siguientes puntos petitorios:   1. Â¿CÃ³mo es el sistema de Pagos de Cuotas Sindicales por parte del servidor pÃºblico o empleado? 2. Â¿Con que fundamento definen la cuota sindical y como se les descuenta al empelado?  3. Â¿CÃ³mo es el mecanismo para trasladar las cuotas sindicales al Sindicato?   4. Una vez trasladado el momento Â¿a que nombre se realiza la transacciÃ³n (si al sindicato como tal o algÃºn nombre en especÃ­fico)?  5. Â¿CÃ³mo el Sindicato ejerce los pagos de cuotas sindicales a sus agremiados? &lt;br&gt;</v>
          </cell>
        </row>
        <row r="124">
          <cell r="A124">
            <v>6110000031416</v>
          </cell>
          <cell r="B124">
            <v>61100</v>
          </cell>
          <cell r="C124">
            <v>1</v>
          </cell>
          <cell r="D124">
            <v>42683</v>
          </cell>
          <cell r="E124" t="str">
            <v>NULL</v>
          </cell>
          <cell r="F124" t="str">
            <v>NULL</v>
          </cell>
          <cell r="G124" t="str">
            <v>ANAYA</v>
          </cell>
          <cell r="H124" t="str">
            <v>NAVARRETE</v>
          </cell>
          <cell r="I124" t="str">
            <v>VIDAL NIKOLAY</v>
          </cell>
          <cell r="J124" t="str">
            <v>NULL</v>
          </cell>
          <cell r="K124" t="str">
            <v>MAR DEL NORTE #431</v>
          </cell>
          <cell r="L124">
            <v>9812551</v>
          </cell>
          <cell r="M124">
            <v>6691465635</v>
          </cell>
          <cell r="N124" t="str">
            <v>LÃ¡zaro CÃ¡rdenas</v>
          </cell>
          <cell r="O124">
            <v>25</v>
          </cell>
          <cell r="P124">
            <v>25012</v>
          </cell>
          <cell r="Q124">
            <v>82040</v>
          </cell>
          <cell r="R124">
            <v>9812551</v>
          </cell>
          <cell r="S124" t="str">
            <v>vidalanaya.97@gmail.com</v>
          </cell>
          <cell r="T124">
            <v>131</v>
          </cell>
          <cell r="U124" t="str">
            <v>NULL</v>
          </cell>
          <cell r="V124" t="str">
            <v>NULL</v>
          </cell>
          <cell r="W124" t="str">
            <v>NULL</v>
          </cell>
          <cell r="X124">
            <v>35830</v>
          </cell>
          <cell r="Y124">
            <v>21</v>
          </cell>
          <cell r="Z124">
            <v>5</v>
          </cell>
          <cell r="AA124" t="str">
            <v>NULL</v>
          </cell>
          <cell r="AB124" t="str">
            <v>NULL</v>
          </cell>
          <cell r="AC124" t="str">
            <v>Â¿cual es el salario del presidente del banco de mexico?&lt;br&gt;</v>
          </cell>
        </row>
        <row r="125">
          <cell r="A125">
            <v>6110000031516</v>
          </cell>
          <cell r="B125">
            <v>61100</v>
          </cell>
          <cell r="C125">
            <v>1</v>
          </cell>
          <cell r="D125">
            <v>42683</v>
          </cell>
          <cell r="E125" t="str">
            <v>NULL</v>
          </cell>
          <cell r="F125" t="str">
            <v>NULL</v>
          </cell>
          <cell r="G125" t="str">
            <v>ORDAZ</v>
          </cell>
          <cell r="H125" t="str">
            <v>VERDE</v>
          </cell>
          <cell r="I125" t="str">
            <v>JOSÃ‰ FELIPE</v>
          </cell>
          <cell r="J125" t="str">
            <v>NULL</v>
          </cell>
          <cell r="K125" t="str">
            <v>AVENIDA GABRIELLEYVA</v>
          </cell>
          <cell r="L125">
            <v>3416</v>
          </cell>
          <cell r="M125">
            <v>180</v>
          </cell>
          <cell r="N125" t="str">
            <v>Loma Atravesada</v>
          </cell>
          <cell r="O125">
            <v>25</v>
          </cell>
          <cell r="P125">
            <v>25012</v>
          </cell>
          <cell r="Q125">
            <v>82185</v>
          </cell>
          <cell r="R125" t="str">
            <v>NULL</v>
          </cell>
          <cell r="S125" t="str">
            <v>felipe_felipe_fov@hotmail.com</v>
          </cell>
          <cell r="T125">
            <v>131</v>
          </cell>
          <cell r="U125" t="str">
            <v>NULL</v>
          </cell>
          <cell r="V125" t="str">
            <v>NULL</v>
          </cell>
          <cell r="W125" t="str">
            <v>H</v>
          </cell>
          <cell r="X125">
            <v>36155</v>
          </cell>
          <cell r="Y125">
            <v>0</v>
          </cell>
          <cell r="Z125">
            <v>5</v>
          </cell>
          <cell r="AA125" t="str">
            <v>NULL</v>
          </cell>
          <cell r="AB125" t="str">
            <v>NULL</v>
          </cell>
          <cell r="AC125" t="str">
            <v>Â¿quÃ© procedimientos utiliza esta dependencia para evitar grandes devaluaciones del peso?&lt;br&gt;</v>
          </cell>
        </row>
        <row r="126">
          <cell r="A126">
            <v>6110000031016</v>
          </cell>
          <cell r="B126">
            <v>61100</v>
          </cell>
          <cell r="C126">
            <v>1</v>
          </cell>
          <cell r="D126">
            <v>42683</v>
          </cell>
          <cell r="E126" t="str">
            <v>NULL</v>
          </cell>
          <cell r="F126" t="str">
            <v>NULL</v>
          </cell>
          <cell r="G126" t="str">
            <v>CUAQUENTZI</v>
          </cell>
          <cell r="H126" t="str">
            <v>MEJIA</v>
          </cell>
          <cell r="I126" t="str">
            <v>JENNIFER ANDREA</v>
          </cell>
          <cell r="J126" t="str">
            <v>NULL</v>
          </cell>
          <cell r="K126" t="str">
            <v>8 SUR 3 ORIENTE</v>
          </cell>
          <cell r="L126">
            <v>32</v>
          </cell>
          <cell r="M126" t="str">
            <v>NULL</v>
          </cell>
          <cell r="N126" t="str">
            <v>Guadalupe Caleras</v>
          </cell>
          <cell r="O126">
            <v>21</v>
          </cell>
          <cell r="P126">
            <v>21114</v>
          </cell>
          <cell r="Q126">
            <v>72100</v>
          </cell>
          <cell r="R126" t="str">
            <v>NULL</v>
          </cell>
          <cell r="S126" t="str">
            <v>NULL</v>
          </cell>
          <cell r="T126">
            <v>131</v>
          </cell>
          <cell r="U126" t="str">
            <v>NULL</v>
          </cell>
          <cell r="V126" t="str">
            <v>NULL</v>
          </cell>
          <cell r="W126" t="str">
            <v>M</v>
          </cell>
          <cell r="X126">
            <v>35707</v>
          </cell>
          <cell r="Y126">
            <v>21</v>
          </cell>
          <cell r="Z126">
            <v>5</v>
          </cell>
          <cell r="AA126" t="str">
            <v>NULL</v>
          </cell>
          <cell r="AB126" t="str">
            <v>NULL</v>
          </cell>
          <cell r="AC126" t="str">
            <v>Porcentaje de los impuestos destinados a la educaciÃ³n e investigaciÃ³n.&lt;br&gt;</v>
          </cell>
        </row>
        <row r="127">
          <cell r="A127">
            <v>6110000032916</v>
          </cell>
          <cell r="B127">
            <v>61100</v>
          </cell>
          <cell r="C127">
            <v>1</v>
          </cell>
          <cell r="D127">
            <v>42685</v>
          </cell>
          <cell r="E127" t="str">
            <v>NULL</v>
          </cell>
          <cell r="F127" t="str">
            <v>NULL</v>
          </cell>
          <cell r="G127" t="str">
            <v>PLASCENCIA</v>
          </cell>
          <cell r="H127" t="str">
            <v>NULL</v>
          </cell>
          <cell r="I127" t="str">
            <v>JUAN JOSE</v>
          </cell>
          <cell r="J127" t="str">
            <v>NULL</v>
          </cell>
          <cell r="K127" t="str">
            <v>LOPEZ COTILLA</v>
          </cell>
          <cell r="L127">
            <v>2065</v>
          </cell>
          <cell r="M127" t="str">
            <v>NULL</v>
          </cell>
          <cell r="N127" t="str">
            <v>Americana</v>
          </cell>
          <cell r="O127">
            <v>14</v>
          </cell>
          <cell r="P127">
            <v>14039</v>
          </cell>
          <cell r="Q127">
            <v>44160</v>
          </cell>
          <cell r="R127">
            <v>3336302660</v>
          </cell>
          <cell r="S127" t="str">
            <v>juanjo.plascencia@gmail.com</v>
          </cell>
          <cell r="T127">
            <v>131</v>
          </cell>
          <cell r="U127" t="str">
            <v>NULL</v>
          </cell>
          <cell r="V127" t="str">
            <v>NULL</v>
          </cell>
          <cell r="W127" t="str">
            <v>H</v>
          </cell>
          <cell r="X127">
            <v>28048</v>
          </cell>
          <cell r="Y127">
            <v>50</v>
          </cell>
          <cell r="Z127">
            <v>5</v>
          </cell>
          <cell r="AA127" t="str">
            <v>NULL</v>
          </cell>
          <cell r="AB127" t="str">
            <v>NULL</v>
          </cell>
          <cell r="AC127" t="str">
            <v>Solicito el documento completo en espaÃ±ol denominado "Practicas Internacionales para Stand" (ISP98)&lt;br&gt;</v>
          </cell>
        </row>
        <row r="128">
          <cell r="A128">
            <v>6110000034716</v>
          </cell>
          <cell r="B128">
            <v>61100</v>
          </cell>
          <cell r="C128">
            <v>1</v>
          </cell>
          <cell r="D128">
            <v>42685</v>
          </cell>
          <cell r="E128" t="str">
            <v>NULL</v>
          </cell>
          <cell r="F128" t="str">
            <v>NULL</v>
          </cell>
          <cell r="G128" t="str">
            <v>IDLER</v>
          </cell>
          <cell r="H128" t="str">
            <v>MANEIRO</v>
          </cell>
          <cell r="I128" t="str">
            <v>ANDREA ARANZA</v>
          </cell>
          <cell r="J128" t="str">
            <v>NULL</v>
          </cell>
          <cell r="K128" t="str">
            <v>CALLE VALLE DE SAN MARCOS</v>
          </cell>
          <cell r="L128">
            <v>2374</v>
          </cell>
          <cell r="M128">
            <v>2374</v>
          </cell>
          <cell r="N128" t="str">
            <v>Jardines Del Valle</v>
          </cell>
          <cell r="O128">
            <v>14</v>
          </cell>
          <cell r="P128">
            <v>14120</v>
          </cell>
          <cell r="Q128">
            <v>45138</v>
          </cell>
          <cell r="R128">
            <v>5213331979401</v>
          </cell>
          <cell r="S128" t="str">
            <v>andreaidler27@gmail.com</v>
          </cell>
          <cell r="T128">
            <v>131</v>
          </cell>
          <cell r="U128" t="str">
            <v>NULL</v>
          </cell>
          <cell r="V128" t="str">
            <v>NULL</v>
          </cell>
          <cell r="W128" t="str">
            <v>M</v>
          </cell>
          <cell r="X128">
            <v>35335</v>
          </cell>
          <cell r="Y128">
            <v>21</v>
          </cell>
          <cell r="Z128">
            <v>5</v>
          </cell>
          <cell r="AA128" t="str">
            <v>NULL</v>
          </cell>
          <cell r="AB128" t="str">
            <v>NULL</v>
          </cell>
          <cell r="AC128" t="str">
            <v>Curriculum de el presidente del Banco de mexico&lt;br&gt;</v>
          </cell>
        </row>
        <row r="129">
          <cell r="A129">
            <v>6110000034616</v>
          </cell>
          <cell r="B129">
            <v>61100</v>
          </cell>
          <cell r="C129">
            <v>1</v>
          </cell>
          <cell r="D129">
            <v>42685</v>
          </cell>
          <cell r="E129" t="str">
            <v>NULL</v>
          </cell>
          <cell r="F129" t="str">
            <v>NULL</v>
          </cell>
          <cell r="G129" t="str">
            <v>LIZARRAGA</v>
          </cell>
          <cell r="H129" t="str">
            <v>RODRIGUEZ</v>
          </cell>
          <cell r="I129" t="str">
            <v>JUAN JOSE</v>
          </cell>
          <cell r="J129" t="str">
            <v>NULL</v>
          </cell>
          <cell r="K129" t="str">
            <v>PRIVADA DEL VIGIA</v>
          </cell>
          <cell r="L129">
            <v>915</v>
          </cell>
          <cell r="M129">
            <v>915</v>
          </cell>
          <cell r="N129" t="str">
            <v>Benito JuÃ¡rez</v>
          </cell>
          <cell r="O129">
            <v>25</v>
          </cell>
          <cell r="P129">
            <v>25012</v>
          </cell>
          <cell r="Q129">
            <v>82180</v>
          </cell>
          <cell r="R129">
            <v>6692444118</v>
          </cell>
          <cell r="S129" t="str">
            <v>carlos_alberto187@hotmail.com</v>
          </cell>
          <cell r="T129">
            <v>131</v>
          </cell>
          <cell r="U129" t="str">
            <v>NULL</v>
          </cell>
          <cell r="V129" t="str">
            <v>NULL</v>
          </cell>
          <cell r="W129" t="str">
            <v>H</v>
          </cell>
          <cell r="X129">
            <v>35250</v>
          </cell>
          <cell r="Y129">
            <v>31</v>
          </cell>
          <cell r="Z129">
            <v>5</v>
          </cell>
          <cell r="AA129" t="str">
            <v>NULL</v>
          </cell>
          <cell r="AB129" t="str">
            <v>NULL</v>
          </cell>
          <cell r="AC129" t="str">
            <v>Â¿a cuanto hacienden las recervas internacionales de mexico?&lt;br&gt;</v>
          </cell>
        </row>
        <row r="130">
          <cell r="A130">
            <v>6110000034516</v>
          </cell>
          <cell r="B130">
            <v>61100</v>
          </cell>
          <cell r="C130">
            <v>1</v>
          </cell>
          <cell r="D130">
            <v>42685</v>
          </cell>
          <cell r="E130" t="str">
            <v>NULL</v>
          </cell>
          <cell r="F130" t="str">
            <v>NULL</v>
          </cell>
          <cell r="G130" t="str">
            <v>MARTINEZ</v>
          </cell>
          <cell r="H130" t="str">
            <v>LEMUS</v>
          </cell>
          <cell r="I130" t="str">
            <v>ASTRID</v>
          </cell>
          <cell r="J130" t="str">
            <v>NULL</v>
          </cell>
          <cell r="K130" t="str">
            <v>ECLIPSE</v>
          </cell>
          <cell r="L130">
            <v>8016</v>
          </cell>
          <cell r="M130">
            <v>14</v>
          </cell>
          <cell r="N130" t="str">
            <v>Rinconada Del Valle</v>
          </cell>
          <cell r="O130">
            <v>25</v>
          </cell>
          <cell r="P130">
            <v>25012</v>
          </cell>
          <cell r="Q130">
            <v>82198</v>
          </cell>
          <cell r="R130">
            <v>6692132261</v>
          </cell>
          <cell r="S130" t="str">
            <v>shaparralemus@gmail.com</v>
          </cell>
          <cell r="T130">
            <v>131</v>
          </cell>
          <cell r="U130" t="str">
            <v>NULL</v>
          </cell>
          <cell r="V130" t="str">
            <v>NULL</v>
          </cell>
          <cell r="W130" t="str">
            <v>M</v>
          </cell>
          <cell r="X130">
            <v>35855</v>
          </cell>
          <cell r="Y130">
            <v>58</v>
          </cell>
          <cell r="Z130">
            <v>5</v>
          </cell>
          <cell r="AA130" t="str">
            <v>NULL</v>
          </cell>
          <cell r="AB130" t="str">
            <v>NULL</v>
          </cell>
          <cell r="AC130" t="str">
            <v>el edificio donde se encuentran las oficinas centrales es propio o pagan renta&lt;br&gt;</v>
          </cell>
        </row>
        <row r="131">
          <cell r="A131">
            <v>6110000034416</v>
          </cell>
          <cell r="B131">
            <v>61100</v>
          </cell>
          <cell r="C131">
            <v>1</v>
          </cell>
          <cell r="D131">
            <v>42685</v>
          </cell>
          <cell r="E131" t="str">
            <v>NULL</v>
          </cell>
          <cell r="F131" t="str">
            <v>NULL</v>
          </cell>
          <cell r="G131" t="str">
            <v>CANIZALES</v>
          </cell>
          <cell r="H131" t="str">
            <v>BALDERRAMA</v>
          </cell>
          <cell r="I131" t="str">
            <v>NOEL</v>
          </cell>
          <cell r="J131" t="str">
            <v>NULL</v>
          </cell>
          <cell r="K131" t="str">
            <v>PAJARITOS, ISLA DE LA PIEDRA</v>
          </cell>
          <cell r="L131">
            <v>410</v>
          </cell>
          <cell r="M131">
            <v>410</v>
          </cell>
          <cell r="N131" t="str">
            <v>Ciudad de MazatlÃ¡n</v>
          </cell>
          <cell r="O131">
            <v>25</v>
          </cell>
          <cell r="P131">
            <v>25012</v>
          </cell>
          <cell r="Q131">
            <v>82088</v>
          </cell>
          <cell r="R131">
            <v>6692550503</v>
          </cell>
          <cell r="S131" t="str">
            <v>noelcanizales31@gmail.com</v>
          </cell>
          <cell r="T131">
            <v>131</v>
          </cell>
          <cell r="U131" t="str">
            <v>NULL</v>
          </cell>
          <cell r="V131" t="str">
            <v>NULL</v>
          </cell>
          <cell r="W131" t="str">
            <v>H</v>
          </cell>
          <cell r="X131">
            <v>36042</v>
          </cell>
          <cell r="Y131">
            <v>42</v>
          </cell>
          <cell r="Z131">
            <v>5</v>
          </cell>
          <cell r="AA131" t="str">
            <v>NULL</v>
          </cell>
          <cell r="AB131" t="str">
            <v>NULL</v>
          </cell>
          <cell r="AC131" t="str">
            <v>Â¿Por que es perjudicial la inflaciÃ³n?&lt;br&gt;</v>
          </cell>
        </row>
        <row r="132">
          <cell r="A132">
            <v>6110000032516</v>
          </cell>
          <cell r="B132">
            <v>61100</v>
          </cell>
          <cell r="C132">
            <v>1</v>
          </cell>
          <cell r="D132">
            <v>42684</v>
          </cell>
          <cell r="E132" t="str">
            <v>NULL</v>
          </cell>
          <cell r="F132" t="str">
            <v>NULL</v>
          </cell>
          <cell r="G132" t="str">
            <v>MILLAN</v>
          </cell>
          <cell r="H132" t="str">
            <v>SANCHEZ</v>
          </cell>
          <cell r="I132" t="str">
            <v>LUIS EDGAR</v>
          </cell>
          <cell r="J132" t="str">
            <v>NULL</v>
          </cell>
          <cell r="K132" t="str">
            <v>SAN FRANCISCO</v>
          </cell>
          <cell r="L132">
            <v>10932</v>
          </cell>
          <cell r="M132">
            <v>10932</v>
          </cell>
          <cell r="N132" t="str">
            <v>San Francisco</v>
          </cell>
          <cell r="O132">
            <v>25</v>
          </cell>
          <cell r="P132">
            <v>25012</v>
          </cell>
          <cell r="Q132">
            <v>82134</v>
          </cell>
          <cell r="R132" t="str">
            <v>NULL</v>
          </cell>
          <cell r="S132" t="str">
            <v>kosmoe_chito@hotmail.com</v>
          </cell>
          <cell r="T132">
            <v>131</v>
          </cell>
          <cell r="U132" t="str">
            <v>NULL</v>
          </cell>
          <cell r="V132" t="str">
            <v>NULL</v>
          </cell>
          <cell r="W132" t="str">
            <v>H</v>
          </cell>
          <cell r="X132">
            <v>35088</v>
          </cell>
          <cell r="Y132">
            <v>10</v>
          </cell>
          <cell r="Z132">
            <v>5</v>
          </cell>
          <cell r="AA132" t="str">
            <v>NULL</v>
          </cell>
          <cell r="AB132" t="str">
            <v>NULL</v>
          </cell>
          <cell r="AC132" t="str">
            <v>Â¿cual es la cantidad de monedas y billetes circulando en nuestro paÃ­s actualmente?&lt;br&gt;</v>
          </cell>
        </row>
        <row r="133">
          <cell r="A133">
            <v>6110000034316</v>
          </cell>
          <cell r="B133">
            <v>61100</v>
          </cell>
          <cell r="C133">
            <v>1</v>
          </cell>
          <cell r="D133">
            <v>42685</v>
          </cell>
          <cell r="E133" t="str">
            <v>NULL</v>
          </cell>
          <cell r="F133" t="str">
            <v>NULL</v>
          </cell>
          <cell r="G133" t="str">
            <v>MUÃ‘OZ</v>
          </cell>
          <cell r="H133" t="str">
            <v>CHAVARIN</v>
          </cell>
          <cell r="I133" t="str">
            <v>JESUS ISMAEL</v>
          </cell>
          <cell r="J133" t="str">
            <v>NULL</v>
          </cell>
          <cell r="K133" t="str">
            <v>ANDADOR ENRIQUE MARTINES GONZALEZ</v>
          </cell>
          <cell r="L133">
            <v>18500</v>
          </cell>
          <cell r="M133">
            <v>42</v>
          </cell>
          <cell r="N133" t="str">
            <v>Jabalines Infonavit</v>
          </cell>
          <cell r="O133">
            <v>25</v>
          </cell>
          <cell r="P133">
            <v>25012</v>
          </cell>
          <cell r="Q133">
            <v>82153</v>
          </cell>
          <cell r="R133">
            <v>6672076902</v>
          </cell>
          <cell r="S133" t="str">
            <v>parmala_20_97@hotmail.com</v>
          </cell>
          <cell r="T133">
            <v>131</v>
          </cell>
          <cell r="U133" t="str">
            <v>NULL</v>
          </cell>
          <cell r="V133" t="str">
            <v>NULL</v>
          </cell>
          <cell r="W133" t="str">
            <v>H</v>
          </cell>
          <cell r="X133">
            <v>35525</v>
          </cell>
          <cell r="Y133">
            <v>21</v>
          </cell>
          <cell r="Z133">
            <v>5</v>
          </cell>
          <cell r="AA133" t="str">
            <v>NULL</v>
          </cell>
          <cell r="AB133" t="str">
            <v>NULL</v>
          </cell>
          <cell r="AC133" t="str">
            <v>Â¿cuanto gana el gobernador?&lt;br&gt;</v>
          </cell>
        </row>
        <row r="134">
          <cell r="A134">
            <v>6110000032116</v>
          </cell>
          <cell r="B134">
            <v>61100</v>
          </cell>
          <cell r="C134">
            <v>1</v>
          </cell>
          <cell r="D134">
            <v>42684</v>
          </cell>
          <cell r="E134" t="str">
            <v>NULL</v>
          </cell>
          <cell r="F134" t="str">
            <v>NULL</v>
          </cell>
          <cell r="G134" t="str">
            <v>HIGUERA</v>
          </cell>
          <cell r="H134" t="str">
            <v>GONZALEZ</v>
          </cell>
          <cell r="I134" t="str">
            <v>KARINA LIZETH</v>
          </cell>
          <cell r="J134" t="str">
            <v>NULL</v>
          </cell>
          <cell r="K134" t="str">
            <v>AV. VILLA UNIÃ“N</v>
          </cell>
          <cell r="L134">
            <v>18121</v>
          </cell>
          <cell r="M134" t="str">
            <v>NULL</v>
          </cell>
          <cell r="N134" t="str">
            <v>Villa Florida</v>
          </cell>
          <cell r="O134">
            <v>25</v>
          </cell>
          <cell r="P134">
            <v>25012</v>
          </cell>
          <cell r="Q134">
            <v>82139</v>
          </cell>
          <cell r="R134">
            <v>446699334898</v>
          </cell>
          <cell r="S134" t="str">
            <v>k_g_@outlook.es</v>
          </cell>
          <cell r="T134">
            <v>131</v>
          </cell>
          <cell r="U134" t="str">
            <v>NULL</v>
          </cell>
          <cell r="V134" t="str">
            <v>NULL</v>
          </cell>
          <cell r="W134" t="str">
            <v>M</v>
          </cell>
          <cell r="X134">
            <v>36006</v>
          </cell>
          <cell r="Y134">
            <v>21</v>
          </cell>
          <cell r="Z134">
            <v>5</v>
          </cell>
          <cell r="AA134" t="str">
            <v>NULL</v>
          </cell>
          <cell r="AB134" t="str">
            <v>NULL</v>
          </cell>
          <cell r="AC134" t="str">
            <v>Â¿QuÃ© hace el Banco de MÃ©xico para evitar la inflaciÃ³n?  Â¿Tiene ganancias financieras el Banco de MÃ©xico?&lt;br&gt;</v>
          </cell>
        </row>
        <row r="135">
          <cell r="A135">
            <v>6110000034216</v>
          </cell>
          <cell r="B135">
            <v>61100</v>
          </cell>
          <cell r="C135">
            <v>1</v>
          </cell>
          <cell r="D135">
            <v>42685</v>
          </cell>
          <cell r="E135" t="str">
            <v>NULL</v>
          </cell>
          <cell r="F135" t="str">
            <v>NULL</v>
          </cell>
          <cell r="G135" t="str">
            <v>LIZARRAGA</v>
          </cell>
          <cell r="H135" t="str">
            <v>ANGUIANO</v>
          </cell>
          <cell r="I135" t="str">
            <v>JESUS ADRIAN</v>
          </cell>
          <cell r="J135" t="str">
            <v>NULL</v>
          </cell>
          <cell r="K135" t="str">
            <v>TAMAULIPAS</v>
          </cell>
          <cell r="L135">
            <v>836</v>
          </cell>
          <cell r="M135" t="str">
            <v>NULL</v>
          </cell>
          <cell r="N135" t="str">
            <v>Montuosa</v>
          </cell>
          <cell r="O135">
            <v>25</v>
          </cell>
          <cell r="P135">
            <v>25012</v>
          </cell>
          <cell r="Q135">
            <v>82030</v>
          </cell>
          <cell r="R135">
            <v>6691108170</v>
          </cell>
          <cell r="S135" t="str">
            <v>adrian.lga1@hotmail.com</v>
          </cell>
          <cell r="T135">
            <v>131</v>
          </cell>
          <cell r="U135" t="str">
            <v>NULL</v>
          </cell>
          <cell r="V135" t="str">
            <v>NULL</v>
          </cell>
          <cell r="W135" t="str">
            <v>H</v>
          </cell>
          <cell r="X135">
            <v>35831</v>
          </cell>
          <cell r="Y135">
            <v>33</v>
          </cell>
          <cell r="Z135">
            <v>5</v>
          </cell>
          <cell r="AA135" t="str">
            <v>NULL</v>
          </cell>
          <cell r="AB135" t="str">
            <v>NULL</v>
          </cell>
          <cell r="AC135" t="str">
            <v>Â¿CÃ³mo rinde cuentas el Banco de MÃ©xico?&lt;br&gt;</v>
          </cell>
        </row>
        <row r="136">
          <cell r="A136">
            <v>6110000032016</v>
          </cell>
          <cell r="B136">
            <v>61100</v>
          </cell>
          <cell r="C136">
            <v>1</v>
          </cell>
          <cell r="D136">
            <v>42684</v>
          </cell>
          <cell r="E136" t="str">
            <v>NULL</v>
          </cell>
          <cell r="F136" t="str">
            <v>NULL</v>
          </cell>
          <cell r="G136" t="str">
            <v>ORTEGA</v>
          </cell>
          <cell r="H136" t="str">
            <v>ZAPATA</v>
          </cell>
          <cell r="I136" t="str">
            <v>GEORGINA</v>
          </cell>
          <cell r="J136" t="str">
            <v>NULL</v>
          </cell>
          <cell r="K136" t="str">
            <v>CERRADA ORQUÃDEAS</v>
          </cell>
          <cell r="L136">
            <v>2</v>
          </cell>
          <cell r="M136">
            <v>316</v>
          </cell>
          <cell r="N136" t="str">
            <v>El Campestre</v>
          </cell>
          <cell r="O136">
            <v>25</v>
          </cell>
          <cell r="P136">
            <v>25012</v>
          </cell>
          <cell r="Q136">
            <v>82190</v>
          </cell>
          <cell r="R136">
            <v>446691257060</v>
          </cell>
          <cell r="S136" t="str">
            <v>madelinegina@hotmail.com</v>
          </cell>
          <cell r="T136">
            <v>131</v>
          </cell>
          <cell r="U136" t="str">
            <v>NULL</v>
          </cell>
          <cell r="V136" t="str">
            <v>NULL</v>
          </cell>
          <cell r="W136" t="str">
            <v>M</v>
          </cell>
          <cell r="X136">
            <v>36008</v>
          </cell>
          <cell r="Y136">
            <v>21</v>
          </cell>
          <cell r="Z136">
            <v>5</v>
          </cell>
          <cell r="AA136" t="str">
            <v>NULL</v>
          </cell>
          <cell r="AB136" t="str">
            <v>NULL</v>
          </cell>
          <cell r="AC136" t="str">
            <v>Â¿CÃ³mo rinde cuentas el Banco de MÃ©xico? Â¿QuiÃ©n toma las decisiones de polÃ­tica monetaria en el Banco de MÃ©xico?&lt;br&gt;</v>
          </cell>
        </row>
        <row r="137">
          <cell r="A137">
            <v>6110000034116</v>
          </cell>
          <cell r="B137">
            <v>61100</v>
          </cell>
          <cell r="C137">
            <v>1</v>
          </cell>
          <cell r="D137">
            <v>42685</v>
          </cell>
          <cell r="E137" t="str">
            <v>NULL</v>
          </cell>
          <cell r="F137" t="str">
            <v>NULL</v>
          </cell>
          <cell r="G137" t="str">
            <v>ORDAZ</v>
          </cell>
          <cell r="H137" t="str">
            <v>VERDE</v>
          </cell>
          <cell r="I137" t="str">
            <v>JOSÃ‰ FELIPE</v>
          </cell>
          <cell r="J137" t="str">
            <v>NULL</v>
          </cell>
          <cell r="K137" t="str">
            <v>AVENIDA GABRIELLEYVA</v>
          </cell>
          <cell r="L137">
            <v>3416</v>
          </cell>
          <cell r="M137">
            <v>180</v>
          </cell>
          <cell r="N137" t="str">
            <v>Loma Atravesada</v>
          </cell>
          <cell r="O137">
            <v>25</v>
          </cell>
          <cell r="P137">
            <v>25012</v>
          </cell>
          <cell r="Q137">
            <v>82185</v>
          </cell>
          <cell r="R137" t="str">
            <v>NULL</v>
          </cell>
          <cell r="S137" t="str">
            <v>felipe_felipe_fov@hotmail.com</v>
          </cell>
          <cell r="T137">
            <v>131</v>
          </cell>
          <cell r="U137" t="str">
            <v>NULL</v>
          </cell>
          <cell r="V137" t="str">
            <v>NULL</v>
          </cell>
          <cell r="W137" t="str">
            <v>H</v>
          </cell>
          <cell r="X137">
            <v>36155</v>
          </cell>
          <cell r="Y137">
            <v>0</v>
          </cell>
          <cell r="Z137">
            <v>5</v>
          </cell>
          <cell r="AA137" t="str">
            <v>NULL</v>
          </cell>
          <cell r="AB137" t="str">
            <v>NULL</v>
          </cell>
          <cell r="AC137" t="str">
            <v>Â¿cual es el salario del presidente del Banco de Mexico?&lt;br&gt;</v>
          </cell>
        </row>
        <row r="138">
          <cell r="A138">
            <v>6110000031916</v>
          </cell>
          <cell r="B138">
            <v>61100</v>
          </cell>
          <cell r="C138">
            <v>1</v>
          </cell>
          <cell r="D138">
            <v>42684</v>
          </cell>
          <cell r="E138" t="str">
            <v>NULL</v>
          </cell>
          <cell r="F138" t="str">
            <v>NULL</v>
          </cell>
          <cell r="G138" t="str">
            <v>MILLÃN</v>
          </cell>
          <cell r="H138" t="str">
            <v>LIZÃRRAGA</v>
          </cell>
          <cell r="I138" t="str">
            <v>LIZETH CAROLINA</v>
          </cell>
          <cell r="J138" t="str">
            <v>NULL</v>
          </cell>
          <cell r="K138" t="str">
            <v>PRIVADA JOSÃ‰ RODRÃGUEZ</v>
          </cell>
          <cell r="L138">
            <v>22</v>
          </cell>
          <cell r="M138" t="str">
            <v>NULL</v>
          </cell>
          <cell r="N138" t="str">
            <v>Playas Infonavit</v>
          </cell>
          <cell r="O138">
            <v>25</v>
          </cell>
          <cell r="P138">
            <v>25012</v>
          </cell>
          <cell r="Q138">
            <v>82128</v>
          </cell>
          <cell r="R138" t="str">
            <v>NULL</v>
          </cell>
          <cell r="S138" t="str">
            <v>caromilga@gmail.com</v>
          </cell>
          <cell r="T138">
            <v>131</v>
          </cell>
          <cell r="U138" t="str">
            <v>NULL</v>
          </cell>
          <cell r="V138" t="str">
            <v>NULL</v>
          </cell>
          <cell r="W138" t="str">
            <v>M</v>
          </cell>
          <cell r="X138">
            <v>35832</v>
          </cell>
          <cell r="Y138">
            <v>21</v>
          </cell>
          <cell r="Z138">
            <v>5</v>
          </cell>
          <cell r="AA138" t="str">
            <v>NULL</v>
          </cell>
          <cell r="AB138" t="str">
            <v>NULL</v>
          </cell>
          <cell r="AC138" t="str">
            <v>Â¿CuÃ¡l es el salario del gobernador del Banco de MÃ©xico?&lt;br&gt;</v>
          </cell>
        </row>
        <row r="139">
          <cell r="A139">
            <v>6110000032616</v>
          </cell>
          <cell r="B139">
            <v>61100</v>
          </cell>
          <cell r="C139">
            <v>1</v>
          </cell>
          <cell r="D139">
            <v>42685</v>
          </cell>
          <cell r="E139" t="str">
            <v>NULL</v>
          </cell>
          <cell r="F139" t="str">
            <v>NULL</v>
          </cell>
          <cell r="G139" t="str">
            <v>CORRAL</v>
          </cell>
          <cell r="H139" t="str">
            <v>NULL</v>
          </cell>
          <cell r="I139" t="str">
            <v>JOSEFINA</v>
          </cell>
          <cell r="J139" t="str">
            <v>NULL</v>
          </cell>
          <cell r="K139" t="str">
            <v>MAYO</v>
          </cell>
          <cell r="L139">
            <v>40</v>
          </cell>
          <cell r="M139" t="str">
            <v>NULL</v>
          </cell>
          <cell r="N139" t="str">
            <v>Centro  (Ã¡rea 1)</v>
          </cell>
          <cell r="O139">
            <v>9</v>
          </cell>
          <cell r="P139">
            <v>9015</v>
          </cell>
          <cell r="Q139">
            <v>6000</v>
          </cell>
          <cell r="R139" t="str">
            <v>NULL</v>
          </cell>
          <cell r="S139" t="str">
            <v>concienciacivicaunam@gmail.com</v>
          </cell>
          <cell r="T139">
            <v>131</v>
          </cell>
          <cell r="U139" t="str">
            <v>NULL</v>
          </cell>
          <cell r="V139" t="str">
            <v>NULL</v>
          </cell>
          <cell r="W139" t="str">
            <v>M</v>
          </cell>
          <cell r="X139" t="str">
            <v>NULL</v>
          </cell>
          <cell r="Y139">
            <v>22</v>
          </cell>
          <cell r="Z139">
            <v>5</v>
          </cell>
          <cell r="AA139" t="str">
            <v>NULL</v>
          </cell>
          <cell r="AB139" t="str">
            <v>NULL</v>
          </cell>
          <cell r="AC139" t="str">
            <v>1. CONDICIONES GENERALES DE TRABAJO DEL BANCO DE MÃ‰XICO 2. CAUSALES DE LAS SANCIONES IMPUESTAS A LAS SIGUIENTES PERSONAS PUBLICADAS EN SU PORTAL DE INTERNET Y ESTADO QUE GUARDAN LOS PROCEDIMIENTOS JUDICIALES VIGENTES: A. Mauricio Moya Hidalgo B. AndrÃ©s Escobedo Bonilla C. NoÃ© Francisco HernÃ¡ndez Loaiza D. Gonzalo Viveros Rosas E. Esteban Espinosa Alfonso F. MartÃ­n Ãngel CortÃ©s Melo G. JosÃ© MartÃ­n Reyes Real H. XÃ³chitl Alamilla Alamilla    I. Pedro HernÃ¡n Uribe GarcÃ­a&lt;br&gt;</v>
          </cell>
        </row>
        <row r="140">
          <cell r="A140">
            <v>6110000032216</v>
          </cell>
          <cell r="B140">
            <v>61100</v>
          </cell>
          <cell r="C140">
            <v>1</v>
          </cell>
          <cell r="D140">
            <v>42684</v>
          </cell>
          <cell r="E140" t="str">
            <v>NULL</v>
          </cell>
          <cell r="F140" t="str">
            <v>NULL</v>
          </cell>
          <cell r="G140" t="str">
            <v>MORALES</v>
          </cell>
          <cell r="H140" t="str">
            <v>LOPEZ</v>
          </cell>
          <cell r="I140" t="str">
            <v>ALEXIS</v>
          </cell>
          <cell r="J140" t="str">
            <v>NULL</v>
          </cell>
          <cell r="K140" t="str">
            <v>SOL</v>
          </cell>
          <cell r="L140">
            <v>5709</v>
          </cell>
          <cell r="M140" t="str">
            <v>NULL</v>
          </cell>
          <cell r="N140" t="str">
            <v>Esperanza</v>
          </cell>
          <cell r="O140">
            <v>25</v>
          </cell>
          <cell r="P140">
            <v>25012</v>
          </cell>
          <cell r="Q140">
            <v>82180</v>
          </cell>
          <cell r="R140" t="str">
            <v>NULL</v>
          </cell>
          <cell r="S140" t="str">
            <v>NULL</v>
          </cell>
          <cell r="T140">
            <v>131</v>
          </cell>
          <cell r="U140" t="str">
            <v>NULL</v>
          </cell>
          <cell r="V140" t="str">
            <v>NULL</v>
          </cell>
          <cell r="W140" t="str">
            <v>H</v>
          </cell>
          <cell r="X140">
            <v>42633</v>
          </cell>
          <cell r="Y140">
            <v>21</v>
          </cell>
          <cell r="Z140">
            <v>5</v>
          </cell>
          <cell r="AA140" t="str">
            <v>NULL</v>
          </cell>
          <cell r="AB140" t="str">
            <v>NULL</v>
          </cell>
          <cell r="AC140" t="str">
            <v>cuanto gana el gobernador del banco de mexico&lt;br&gt;</v>
          </cell>
        </row>
        <row r="141">
          <cell r="A141">
            <v>6110000032716</v>
          </cell>
          <cell r="B141">
            <v>61100</v>
          </cell>
          <cell r="C141">
            <v>1</v>
          </cell>
          <cell r="D141">
            <v>42685</v>
          </cell>
          <cell r="E141" t="str">
            <v>NULL</v>
          </cell>
          <cell r="F141" t="str">
            <v>NULL</v>
          </cell>
          <cell r="G141" t="str">
            <v>BELTRAN</v>
          </cell>
          <cell r="H141" t="str">
            <v>RAMOS</v>
          </cell>
          <cell r="I141" t="str">
            <v>VIOLETA</v>
          </cell>
          <cell r="J141" t="str">
            <v>NULL</v>
          </cell>
          <cell r="K141" t="str">
            <v>CRISTERNA</v>
          </cell>
          <cell r="L141">
            <v>13</v>
          </cell>
          <cell r="M141">
            <v>13</v>
          </cell>
          <cell r="N141" t="str">
            <v>El Rosario Centro</v>
          </cell>
          <cell r="O141">
            <v>25</v>
          </cell>
          <cell r="P141">
            <v>25014</v>
          </cell>
          <cell r="Q141">
            <v>82800</v>
          </cell>
          <cell r="R141">
            <v>6699297076</v>
          </cell>
          <cell r="S141" t="str">
            <v>violetabeltran85@gmail.com</v>
          </cell>
          <cell r="T141">
            <v>131</v>
          </cell>
          <cell r="U141" t="str">
            <v>NULL</v>
          </cell>
          <cell r="V141" t="str">
            <v>NULL</v>
          </cell>
          <cell r="W141" t="str">
            <v>M</v>
          </cell>
          <cell r="X141">
            <v>35784</v>
          </cell>
          <cell r="Y141">
            <v>21</v>
          </cell>
          <cell r="Z141">
            <v>5</v>
          </cell>
          <cell r="AA141" t="str">
            <v>NULL</v>
          </cell>
          <cell r="AB141" t="str">
            <v>NULL</v>
          </cell>
          <cell r="AC141" t="str">
            <v>Â¿Cuanto dinero recibe anualmente?&lt;br&gt;</v>
          </cell>
        </row>
        <row r="142">
          <cell r="A142">
            <v>6110000032416</v>
          </cell>
          <cell r="B142">
            <v>61100</v>
          </cell>
          <cell r="C142">
            <v>1</v>
          </cell>
          <cell r="D142">
            <v>42684</v>
          </cell>
          <cell r="E142" t="str">
            <v>NULL</v>
          </cell>
          <cell r="F142" t="str">
            <v>NULL</v>
          </cell>
          <cell r="G142" t="str">
            <v>ARCE</v>
          </cell>
          <cell r="H142" t="str">
            <v>GONZALEZ</v>
          </cell>
          <cell r="I142" t="str">
            <v>JESUS MARTIN</v>
          </cell>
          <cell r="J142" t="str">
            <v>NULL</v>
          </cell>
          <cell r="K142" t="str">
            <v>OCTAVA</v>
          </cell>
          <cell r="L142">
            <v>4108</v>
          </cell>
          <cell r="M142" t="str">
            <v>NULL</v>
          </cell>
          <cell r="N142" t="str">
            <v>Morelos</v>
          </cell>
          <cell r="O142">
            <v>25</v>
          </cell>
          <cell r="P142">
            <v>25012</v>
          </cell>
          <cell r="Q142">
            <v>82170</v>
          </cell>
          <cell r="R142" t="str">
            <v>NULL</v>
          </cell>
          <cell r="S142" t="str">
            <v>jesussarce21@gmail.com</v>
          </cell>
          <cell r="T142">
            <v>131</v>
          </cell>
          <cell r="U142" t="str">
            <v>NULL</v>
          </cell>
          <cell r="V142" t="str">
            <v>NULL</v>
          </cell>
          <cell r="W142" t="str">
            <v>H</v>
          </cell>
          <cell r="X142">
            <v>35691</v>
          </cell>
          <cell r="Y142">
            <v>21</v>
          </cell>
          <cell r="Z142">
            <v>5</v>
          </cell>
          <cell r="AA142" t="str">
            <v>NULL</v>
          </cell>
          <cell r="AB142" t="str">
            <v>NULL</v>
          </cell>
          <cell r="AC142" t="str">
            <v>Â¿cuanto dinero reciben en el aÃ±o de 2015  de empresas mexicanas?&lt;br&gt;</v>
          </cell>
        </row>
        <row r="143">
          <cell r="A143">
            <v>6110000032816</v>
          </cell>
          <cell r="B143">
            <v>61100</v>
          </cell>
          <cell r="C143">
            <v>1</v>
          </cell>
          <cell r="D143">
            <v>42685</v>
          </cell>
          <cell r="E143" t="str">
            <v>NULL</v>
          </cell>
          <cell r="F143" t="str">
            <v>NULL</v>
          </cell>
          <cell r="G143" t="str">
            <v>QUEVEDO</v>
          </cell>
          <cell r="H143" t="str">
            <v>VAZQUEZ</v>
          </cell>
          <cell r="I143" t="str">
            <v>RAFAEL</v>
          </cell>
          <cell r="J143" t="str">
            <v>NULL</v>
          </cell>
          <cell r="K143" t="str">
            <v>SENTENCIA</v>
          </cell>
          <cell r="L143">
            <v>211</v>
          </cell>
          <cell r="M143" t="str">
            <v>NULL</v>
          </cell>
          <cell r="N143" t="str">
            <v>El Pozole</v>
          </cell>
          <cell r="O143">
            <v>25</v>
          </cell>
          <cell r="P143">
            <v>25014</v>
          </cell>
          <cell r="Q143">
            <v>82830</v>
          </cell>
          <cell r="R143">
            <v>6941178033</v>
          </cell>
          <cell r="S143" t="str">
            <v>kevedo-lok17@hotmail.com</v>
          </cell>
          <cell r="T143">
            <v>131</v>
          </cell>
          <cell r="U143" t="str">
            <v>NULL</v>
          </cell>
          <cell r="V143" t="str">
            <v>NULL</v>
          </cell>
          <cell r="W143" t="str">
            <v>H</v>
          </cell>
          <cell r="X143">
            <v>35614</v>
          </cell>
          <cell r="Y143">
            <v>21</v>
          </cell>
          <cell r="Z143">
            <v>5</v>
          </cell>
          <cell r="AA143" t="str">
            <v>NULL</v>
          </cell>
          <cell r="AB143" t="str">
            <v>NULL</v>
          </cell>
          <cell r="AC143" t="str">
            <v>1Â¿cuanto gastan en seguridad para la institucion? 2Â¿cual es el toal monetario con la que cuenta la precente institucion?&lt;br&gt;</v>
          </cell>
        </row>
        <row r="144">
          <cell r="A144">
            <v>6110000032316</v>
          </cell>
          <cell r="B144">
            <v>61100</v>
          </cell>
          <cell r="C144">
            <v>1</v>
          </cell>
          <cell r="D144">
            <v>42684</v>
          </cell>
          <cell r="E144" t="str">
            <v>NULL</v>
          </cell>
          <cell r="F144" t="str">
            <v>NULL</v>
          </cell>
          <cell r="G144" t="str">
            <v>OLIVO</v>
          </cell>
          <cell r="H144" t="str">
            <v>ALARCON</v>
          </cell>
          <cell r="I144" t="str">
            <v>LUIS ANGEL</v>
          </cell>
          <cell r="J144" t="str">
            <v>NULL</v>
          </cell>
          <cell r="K144" t="str">
            <v>GONZALES ORTEGA</v>
          </cell>
          <cell r="L144">
            <v>1</v>
          </cell>
          <cell r="M144" t="str">
            <v>NULL</v>
          </cell>
          <cell r="N144" t="str">
            <v>Centro</v>
          </cell>
          <cell r="O144">
            <v>25</v>
          </cell>
          <cell r="P144">
            <v>25012</v>
          </cell>
          <cell r="Q144">
            <v>82000</v>
          </cell>
          <cell r="R144" t="str">
            <v>NULL</v>
          </cell>
          <cell r="S144" t="str">
            <v>luisolivo22@outlook.es</v>
          </cell>
          <cell r="T144">
            <v>131</v>
          </cell>
          <cell r="U144" t="str">
            <v>NULL</v>
          </cell>
          <cell r="V144" t="str">
            <v>NULL</v>
          </cell>
          <cell r="W144" t="str">
            <v>H</v>
          </cell>
          <cell r="X144">
            <v>35968</v>
          </cell>
          <cell r="Y144">
            <v>21</v>
          </cell>
          <cell r="Z144">
            <v>5</v>
          </cell>
          <cell r="AA144" t="str">
            <v>NULL</v>
          </cell>
          <cell r="AB144" t="str">
            <v>NULL</v>
          </cell>
          <cell r="AC144" t="str">
            <v>cuanto gana el gobernador del banco de mexico&lt;br&gt;</v>
          </cell>
        </row>
        <row r="145">
          <cell r="A145">
            <v>6110000033016</v>
          </cell>
          <cell r="B145">
            <v>61100</v>
          </cell>
          <cell r="C145">
            <v>1</v>
          </cell>
          <cell r="D145">
            <v>42685</v>
          </cell>
          <cell r="E145" t="str">
            <v>NULL</v>
          </cell>
          <cell r="F145" t="str">
            <v>NULL</v>
          </cell>
          <cell r="G145" t="str">
            <v>GARCIA</v>
          </cell>
          <cell r="H145" t="str">
            <v>ULIBARRIA</v>
          </cell>
          <cell r="I145" t="str">
            <v>NAHOMI NAYBET</v>
          </cell>
          <cell r="J145" t="str">
            <v>NULL</v>
          </cell>
          <cell r="K145" t="str">
            <v>AMAPOLA</v>
          </cell>
          <cell r="L145">
            <v>5214</v>
          </cell>
          <cell r="M145" t="str">
            <v>NULL</v>
          </cell>
          <cell r="N145" t="str">
            <v>Flores MagÃ³n</v>
          </cell>
          <cell r="O145">
            <v>25</v>
          </cell>
          <cell r="P145">
            <v>25012</v>
          </cell>
          <cell r="Q145">
            <v>82190</v>
          </cell>
          <cell r="R145" t="str">
            <v>NULL</v>
          </cell>
          <cell r="S145" t="str">
            <v>nahomibet@hotmail.com</v>
          </cell>
          <cell r="T145">
            <v>131</v>
          </cell>
          <cell r="U145" t="str">
            <v>NULL</v>
          </cell>
          <cell r="V145" t="str">
            <v>NULL</v>
          </cell>
          <cell r="W145" t="str">
            <v>M</v>
          </cell>
          <cell r="X145">
            <v>35861</v>
          </cell>
          <cell r="Y145">
            <v>21</v>
          </cell>
          <cell r="Z145">
            <v>5</v>
          </cell>
          <cell r="AA145" t="str">
            <v>NULL</v>
          </cell>
          <cell r="AB145" t="str">
            <v>NULL</v>
          </cell>
          <cell r="AC145" t="str">
            <v>Â¿Cuanto dinero se emite anualmente?&lt;br&gt;</v>
          </cell>
        </row>
        <row r="146">
          <cell r="A146">
            <v>6110000031716</v>
          </cell>
          <cell r="B146">
            <v>61100</v>
          </cell>
          <cell r="C146">
            <v>1</v>
          </cell>
          <cell r="D146">
            <v>42684</v>
          </cell>
          <cell r="E146" t="str">
            <v>NULL</v>
          </cell>
          <cell r="F146" t="str">
            <v>NULL</v>
          </cell>
          <cell r="G146" t="str">
            <v>GONZÃLEZ</v>
          </cell>
          <cell r="H146" t="str">
            <v>TORRES</v>
          </cell>
          <cell r="I146" t="str">
            <v>SHARON</v>
          </cell>
          <cell r="J146" t="str">
            <v>NULL</v>
          </cell>
          <cell r="K146" t="str">
            <v>H AYUNTAMIENTO</v>
          </cell>
          <cell r="L146" t="str">
            <v># 3</v>
          </cell>
          <cell r="M146" t="str">
            <v>NULL</v>
          </cell>
          <cell r="N146" t="str">
            <v>OcuilÃ¡n de Arteaga</v>
          </cell>
          <cell r="O146">
            <v>15</v>
          </cell>
          <cell r="P146">
            <v>15063</v>
          </cell>
          <cell r="Q146">
            <v>52480</v>
          </cell>
          <cell r="R146" t="str">
            <v>52 7223621692</v>
          </cell>
          <cell r="S146" t="str">
            <v>shronglezt@gmail.com</v>
          </cell>
          <cell r="T146">
            <v>131</v>
          </cell>
          <cell r="U146" t="str">
            <v>NULL</v>
          </cell>
          <cell r="V146" t="str">
            <v>NULL</v>
          </cell>
          <cell r="W146" t="str">
            <v>M</v>
          </cell>
          <cell r="X146">
            <v>35331</v>
          </cell>
          <cell r="Y146">
            <v>21</v>
          </cell>
          <cell r="Z146">
            <v>5</v>
          </cell>
          <cell r="AA146" t="str">
            <v>NULL</v>
          </cell>
          <cell r="AB146" t="str">
            <v>NULL</v>
          </cell>
          <cell r="AC146" t="str">
            <v>Cuanto dinero entra cada aÃ±o al banco de MÃ©xico&lt;br&gt;</v>
          </cell>
        </row>
        <row r="147">
          <cell r="A147">
            <v>6110000033116</v>
          </cell>
          <cell r="B147">
            <v>61100</v>
          </cell>
          <cell r="C147">
            <v>1</v>
          </cell>
          <cell r="D147">
            <v>42685</v>
          </cell>
          <cell r="E147" t="str">
            <v>NULL</v>
          </cell>
          <cell r="F147" t="str">
            <v>NULL</v>
          </cell>
          <cell r="G147" t="str">
            <v>ANAYA</v>
          </cell>
          <cell r="H147" t="str">
            <v>NAVARRETE</v>
          </cell>
          <cell r="I147" t="str">
            <v>VIDAL NIKOLAY</v>
          </cell>
          <cell r="J147" t="str">
            <v>NULL</v>
          </cell>
          <cell r="K147" t="str">
            <v>MAR DEL NORTE #431</v>
          </cell>
          <cell r="L147">
            <v>9812551</v>
          </cell>
          <cell r="M147">
            <v>6691465635</v>
          </cell>
          <cell r="N147" t="str">
            <v>LÃ¡zaro CÃ¡rdenas</v>
          </cell>
          <cell r="O147">
            <v>25</v>
          </cell>
          <cell r="P147">
            <v>25012</v>
          </cell>
          <cell r="Q147">
            <v>82040</v>
          </cell>
          <cell r="R147">
            <v>9812551</v>
          </cell>
          <cell r="S147" t="str">
            <v>vidalanaya.97@gmail.com</v>
          </cell>
          <cell r="T147">
            <v>131</v>
          </cell>
          <cell r="U147" t="str">
            <v>NULL</v>
          </cell>
          <cell r="V147" t="str">
            <v>NULL</v>
          </cell>
          <cell r="W147" t="str">
            <v>NULL</v>
          </cell>
          <cell r="X147">
            <v>35830</v>
          </cell>
          <cell r="Y147">
            <v>21</v>
          </cell>
          <cell r="Z147">
            <v>5</v>
          </cell>
          <cell r="AA147" t="str">
            <v>NULL</v>
          </cell>
          <cell r="AB147" t="str">
            <v>NULL</v>
          </cell>
          <cell r="AC147" t="str">
            <v>Â¿cuanto es el dinero que manejan al aÃ±o en sus transacciones?&lt;br&gt;</v>
          </cell>
        </row>
        <row r="148">
          <cell r="A148">
            <v>6110000031816</v>
          </cell>
          <cell r="B148">
            <v>61100</v>
          </cell>
          <cell r="C148">
            <v>1</v>
          </cell>
          <cell r="D148">
            <v>42684</v>
          </cell>
          <cell r="E148" t="str">
            <v>NULL</v>
          </cell>
          <cell r="F148" t="str">
            <v>NULL</v>
          </cell>
          <cell r="G148" t="str">
            <v>MONDRAGON</v>
          </cell>
          <cell r="H148" t="str">
            <v>NULL</v>
          </cell>
          <cell r="I148" t="str">
            <v>MAURICIO</v>
          </cell>
          <cell r="J148" t="str">
            <v>NULL</v>
          </cell>
          <cell r="K148" t="str">
            <v>ALCALDE</v>
          </cell>
          <cell r="L148">
            <v>500</v>
          </cell>
          <cell r="M148" t="str">
            <v>NULL</v>
          </cell>
          <cell r="N148" t="str">
            <v>Alcalde Barranquitas</v>
          </cell>
          <cell r="O148">
            <v>14</v>
          </cell>
          <cell r="P148">
            <v>14039</v>
          </cell>
          <cell r="Q148">
            <v>44270</v>
          </cell>
          <cell r="R148" t="str">
            <v>NULL</v>
          </cell>
          <cell r="S148" t="str">
            <v>hugoleyendas@hotmail.com</v>
          </cell>
          <cell r="T148">
            <v>131</v>
          </cell>
          <cell r="U148" t="str">
            <v>NULL</v>
          </cell>
          <cell r="V148" t="str">
            <v>NULL</v>
          </cell>
          <cell r="W148" t="str">
            <v>H</v>
          </cell>
          <cell r="X148">
            <v>28831</v>
          </cell>
          <cell r="Y148">
            <v>54</v>
          </cell>
          <cell r="Z148">
            <v>5</v>
          </cell>
          <cell r="AA148" t="str">
            <v>NULL</v>
          </cell>
          <cell r="AB148" t="str">
            <v>NULL</v>
          </cell>
          <cell r="AC148" t="str">
            <v>Solicito los siguientes puntos petitorios:   1. Â¿CÃ³mo es el sistema de Pagos de Cuotas Sindicales por parte del servidor pÃºblico o empleado? 2. Â¿Con que fundamento definen la cuota sindical y como se les descuenta al empelado?  3. Â¿CÃ³mo es el mecanismo para trasladar las cuotas sindicales al Sindicato?   4. Una vez trasladado el momento Â¿a que nombre se realiza la transacciÃ³n (si al sindicato como tal o algÃºn nombre en especÃ­fico)?  5. Â¿CÃ³mo el Sindicato ejerce los pagos de cuotas sindicales a sus agremiados? &lt;br&gt;</v>
          </cell>
        </row>
        <row r="149">
          <cell r="A149">
            <v>6110000033216</v>
          </cell>
          <cell r="B149">
            <v>61100</v>
          </cell>
          <cell r="C149">
            <v>1</v>
          </cell>
          <cell r="D149">
            <v>42685</v>
          </cell>
          <cell r="E149" t="str">
            <v>NULL</v>
          </cell>
          <cell r="F149" t="str">
            <v>NULL</v>
          </cell>
          <cell r="G149" t="str">
            <v>CARAVANTES</v>
          </cell>
          <cell r="H149" t="str">
            <v>CRUZ</v>
          </cell>
          <cell r="I149" t="str">
            <v>MARIA MARGARITA</v>
          </cell>
          <cell r="J149" t="str">
            <v>NULL</v>
          </cell>
          <cell r="K149" t="str">
            <v>ATMOSFERA</v>
          </cell>
          <cell r="L149">
            <v>8</v>
          </cell>
          <cell r="M149" t="str">
            <v>NULL</v>
          </cell>
          <cell r="N149" t="str">
            <v>Villas Del Sol</v>
          </cell>
          <cell r="O149">
            <v>25</v>
          </cell>
          <cell r="P149">
            <v>25012</v>
          </cell>
          <cell r="Q149">
            <v>82198</v>
          </cell>
          <cell r="R149" t="str">
            <v>NULL</v>
          </cell>
          <cell r="S149" t="str">
            <v>magui_caravantes@outlook.es</v>
          </cell>
          <cell r="T149">
            <v>131</v>
          </cell>
          <cell r="U149" t="str">
            <v>NULL</v>
          </cell>
          <cell r="V149" t="str">
            <v>NULL</v>
          </cell>
          <cell r="W149" t="str">
            <v>M</v>
          </cell>
          <cell r="X149">
            <v>36134</v>
          </cell>
          <cell r="Y149">
            <v>21</v>
          </cell>
          <cell r="Z149">
            <v>5</v>
          </cell>
          <cell r="AA149" t="str">
            <v>NULL</v>
          </cell>
          <cell r="AB149" t="str">
            <v>NULL</v>
          </cell>
          <cell r="AC149" t="str">
            <v>Â¿Cual es el proceso que utilizan para lograr subir el valor de nuestro peso?&lt;br&gt;</v>
          </cell>
        </row>
        <row r="150">
          <cell r="A150">
            <v>6110000033316</v>
          </cell>
          <cell r="B150">
            <v>61100</v>
          </cell>
          <cell r="C150">
            <v>1</v>
          </cell>
          <cell r="D150">
            <v>42685</v>
          </cell>
          <cell r="E150" t="str">
            <v>NULL</v>
          </cell>
          <cell r="F150" t="str">
            <v>NULL</v>
          </cell>
          <cell r="G150" t="str">
            <v>GODINEZ</v>
          </cell>
          <cell r="H150" t="str">
            <v>GOMEZ</v>
          </cell>
          <cell r="I150" t="str">
            <v>JUANA</v>
          </cell>
          <cell r="J150" t="str">
            <v>NULL</v>
          </cell>
          <cell r="K150" t="str">
            <v>EMILIANO ZAPATA</v>
          </cell>
          <cell r="L150">
            <v>816</v>
          </cell>
          <cell r="M150" t="str">
            <v>NULL</v>
          </cell>
          <cell r="N150" t="str">
            <v>11 RÃ­os</v>
          </cell>
          <cell r="O150">
            <v>25</v>
          </cell>
          <cell r="P150">
            <v>25012</v>
          </cell>
          <cell r="Q150">
            <v>82216</v>
          </cell>
          <cell r="R150" t="str">
            <v>NULL</v>
          </cell>
          <cell r="S150" t="str">
            <v>karely.hdzz@hotmail.com</v>
          </cell>
          <cell r="T150">
            <v>131</v>
          </cell>
          <cell r="U150" t="str">
            <v>NULL</v>
          </cell>
          <cell r="V150" t="str">
            <v>NULL</v>
          </cell>
          <cell r="W150" t="str">
            <v>M</v>
          </cell>
          <cell r="X150">
            <v>35859</v>
          </cell>
          <cell r="Y150">
            <v>21</v>
          </cell>
          <cell r="Z150">
            <v>5</v>
          </cell>
          <cell r="AA150" t="str">
            <v>NULL</v>
          </cell>
          <cell r="AB150" t="str">
            <v>NULL</v>
          </cell>
          <cell r="AC150" t="str">
            <v>Â¿cuanto es el dinero que manejan al aÃ±o sus transacciones ?&lt;br&gt;</v>
          </cell>
        </row>
        <row r="151">
          <cell r="A151">
            <v>6110000033416</v>
          </cell>
          <cell r="B151">
            <v>61100</v>
          </cell>
          <cell r="C151">
            <v>1</v>
          </cell>
          <cell r="D151">
            <v>42685</v>
          </cell>
          <cell r="E151" t="str">
            <v>NULL</v>
          </cell>
          <cell r="F151" t="str">
            <v>NULL</v>
          </cell>
          <cell r="G151" t="str">
            <v>BARRAZA</v>
          </cell>
          <cell r="H151" t="str">
            <v>NULL</v>
          </cell>
          <cell r="I151" t="str">
            <v>RAQUEL</v>
          </cell>
          <cell r="J151" t="str">
            <v>NULL</v>
          </cell>
          <cell r="K151" t="str">
            <v>DAVID ALFARO SIQUEIROS</v>
          </cell>
          <cell r="L151">
            <v>143</v>
          </cell>
          <cell r="M151">
            <v>143</v>
          </cell>
          <cell r="N151" t="str">
            <v>Villa Verde</v>
          </cell>
          <cell r="O151">
            <v>25</v>
          </cell>
          <cell r="P151">
            <v>25012</v>
          </cell>
          <cell r="Q151">
            <v>82139</v>
          </cell>
          <cell r="R151" t="str">
            <v>NULL</v>
          </cell>
          <cell r="S151" t="str">
            <v>moniluc_74@hotmail.com</v>
          </cell>
          <cell r="T151">
            <v>131</v>
          </cell>
          <cell r="U151" t="str">
            <v>NULL</v>
          </cell>
          <cell r="V151" t="str">
            <v>NULL</v>
          </cell>
          <cell r="W151" t="str">
            <v>M</v>
          </cell>
          <cell r="X151">
            <v>35942</v>
          </cell>
          <cell r="Y151">
            <v>21</v>
          </cell>
          <cell r="Z151">
            <v>5</v>
          </cell>
          <cell r="AA151" t="str">
            <v>NULL</v>
          </cell>
          <cell r="AB151" t="str">
            <v>NULL</v>
          </cell>
          <cell r="AC151" t="str">
            <v>Â¿CuÃ¡l es el salario del presidente encargado de esta instituciÃ³n?&lt;br&gt;</v>
          </cell>
        </row>
        <row r="152">
          <cell r="A152">
            <v>6110000033516</v>
          </cell>
          <cell r="B152">
            <v>61100</v>
          </cell>
          <cell r="C152">
            <v>1</v>
          </cell>
          <cell r="D152">
            <v>42685</v>
          </cell>
          <cell r="E152" t="str">
            <v>NULL</v>
          </cell>
          <cell r="F152" t="str">
            <v>NULL</v>
          </cell>
          <cell r="G152" t="str">
            <v>LIZARRAGA</v>
          </cell>
          <cell r="H152" t="str">
            <v>ANGUIANO</v>
          </cell>
          <cell r="I152" t="str">
            <v>JESUS ADRIAN</v>
          </cell>
          <cell r="J152" t="str">
            <v>NULL</v>
          </cell>
          <cell r="K152" t="str">
            <v>TAMAULIPAS</v>
          </cell>
          <cell r="L152">
            <v>836</v>
          </cell>
          <cell r="M152" t="str">
            <v>NULL</v>
          </cell>
          <cell r="N152" t="str">
            <v>Montuosa</v>
          </cell>
          <cell r="O152">
            <v>25</v>
          </cell>
          <cell r="P152">
            <v>25012</v>
          </cell>
          <cell r="Q152">
            <v>82030</v>
          </cell>
          <cell r="R152">
            <v>6691108170</v>
          </cell>
          <cell r="S152" t="str">
            <v>adrian.lga1@hotmail.com</v>
          </cell>
          <cell r="T152">
            <v>131</v>
          </cell>
          <cell r="U152" t="str">
            <v>NULL</v>
          </cell>
          <cell r="V152" t="str">
            <v>NULL</v>
          </cell>
          <cell r="W152" t="str">
            <v>H</v>
          </cell>
          <cell r="X152">
            <v>35831</v>
          </cell>
          <cell r="Y152">
            <v>33</v>
          </cell>
          <cell r="Z152">
            <v>5</v>
          </cell>
          <cell r="AA152" t="str">
            <v>NULL</v>
          </cell>
          <cell r="AB152" t="str">
            <v>NULL</v>
          </cell>
          <cell r="AC152" t="str">
            <v>Â¿Cual es la reserva monetaria que tiene el Banco de MÃ©xico hasta Noviembre del 2016?&lt;br&gt;</v>
          </cell>
        </row>
        <row r="153">
          <cell r="A153">
            <v>6110000033616</v>
          </cell>
          <cell r="B153">
            <v>61100</v>
          </cell>
          <cell r="C153">
            <v>1</v>
          </cell>
          <cell r="D153">
            <v>42685</v>
          </cell>
          <cell r="E153" t="str">
            <v>NULL</v>
          </cell>
          <cell r="F153" t="str">
            <v>NULL</v>
          </cell>
          <cell r="G153" t="str">
            <v>CANIZALES</v>
          </cell>
          <cell r="H153" t="str">
            <v>BALDERRAMA</v>
          </cell>
          <cell r="I153" t="str">
            <v>NOEL</v>
          </cell>
          <cell r="J153" t="str">
            <v>NULL</v>
          </cell>
          <cell r="K153" t="str">
            <v>PAJARITOS, ISLA DE LA PIEDRA</v>
          </cell>
          <cell r="L153">
            <v>410</v>
          </cell>
          <cell r="M153">
            <v>410</v>
          </cell>
          <cell r="N153" t="str">
            <v>Ciudad de MazatlÃ¡n</v>
          </cell>
          <cell r="O153">
            <v>25</v>
          </cell>
          <cell r="P153">
            <v>25012</v>
          </cell>
          <cell r="Q153">
            <v>82088</v>
          </cell>
          <cell r="R153">
            <v>6692550503</v>
          </cell>
          <cell r="S153" t="str">
            <v>noelcanizales31@gmail.com</v>
          </cell>
          <cell r="T153">
            <v>131</v>
          </cell>
          <cell r="U153" t="str">
            <v>NULL</v>
          </cell>
          <cell r="V153" t="str">
            <v>NULL</v>
          </cell>
          <cell r="W153" t="str">
            <v>H</v>
          </cell>
          <cell r="X153">
            <v>36042</v>
          </cell>
          <cell r="Y153">
            <v>42</v>
          </cell>
          <cell r="Z153">
            <v>5</v>
          </cell>
          <cell r="AA153" t="str">
            <v>NULL</v>
          </cell>
          <cell r="AB153" t="str">
            <v>NULL</v>
          </cell>
          <cell r="AC153" t="str">
            <v>Â¿Cuanto es el sueldo mensual que recibe el gobernador del Banco de MÃ©xico?&lt;br&gt;</v>
          </cell>
        </row>
        <row r="154">
          <cell r="A154">
            <v>6110000033716</v>
          </cell>
          <cell r="B154">
            <v>61100</v>
          </cell>
          <cell r="C154">
            <v>1</v>
          </cell>
          <cell r="D154">
            <v>42685</v>
          </cell>
          <cell r="E154" t="str">
            <v>NULL</v>
          </cell>
          <cell r="F154" t="str">
            <v>NULL</v>
          </cell>
          <cell r="G154" t="str">
            <v>MILLAN</v>
          </cell>
          <cell r="H154" t="str">
            <v>SANCHEZ</v>
          </cell>
          <cell r="I154" t="str">
            <v>LUIS EDGAR</v>
          </cell>
          <cell r="J154" t="str">
            <v>NULL</v>
          </cell>
          <cell r="K154" t="str">
            <v>SAN FRANCISCO</v>
          </cell>
          <cell r="L154">
            <v>10921</v>
          </cell>
          <cell r="M154">
            <v>10921</v>
          </cell>
          <cell r="N154" t="str">
            <v>San Francisco</v>
          </cell>
          <cell r="O154">
            <v>25</v>
          </cell>
          <cell r="P154">
            <v>25012</v>
          </cell>
          <cell r="Q154">
            <v>82134</v>
          </cell>
          <cell r="R154">
            <v>6691429615</v>
          </cell>
          <cell r="S154" t="str">
            <v>kosmoe_chito@hotmail.com</v>
          </cell>
          <cell r="T154">
            <v>131</v>
          </cell>
          <cell r="U154" t="str">
            <v>NULL</v>
          </cell>
          <cell r="V154" t="str">
            <v>NULL</v>
          </cell>
          <cell r="W154" t="str">
            <v>H</v>
          </cell>
          <cell r="X154">
            <v>35088</v>
          </cell>
          <cell r="Y154">
            <v>10</v>
          </cell>
          <cell r="Z154">
            <v>5</v>
          </cell>
          <cell r="AA154" t="str">
            <v>NULL</v>
          </cell>
          <cell r="AB154" t="str">
            <v>NULL</v>
          </cell>
          <cell r="AC154" t="str">
            <v>Â¿Cual es el sueldo de Enrique PeÃ±a Nieto mensual?&lt;br&gt;</v>
          </cell>
        </row>
        <row r="155">
          <cell r="A155">
            <v>6110000032916</v>
          </cell>
          <cell r="B155">
            <v>61100</v>
          </cell>
          <cell r="C155">
            <v>1</v>
          </cell>
          <cell r="D155">
            <v>42685</v>
          </cell>
          <cell r="E155" t="str">
            <v>NULL</v>
          </cell>
          <cell r="F155" t="str">
            <v>NULL</v>
          </cell>
          <cell r="G155" t="str">
            <v>PLASCENCIA</v>
          </cell>
          <cell r="H155" t="str">
            <v>NULL</v>
          </cell>
          <cell r="I155" t="str">
            <v>JUAN JOSE</v>
          </cell>
          <cell r="J155" t="str">
            <v>NULL</v>
          </cell>
          <cell r="K155" t="str">
            <v>LOPEZ COTILLA</v>
          </cell>
          <cell r="L155">
            <v>2065</v>
          </cell>
          <cell r="M155" t="str">
            <v>NULL</v>
          </cell>
          <cell r="N155" t="str">
            <v>Americana</v>
          </cell>
          <cell r="O155">
            <v>14</v>
          </cell>
          <cell r="P155">
            <v>14039</v>
          </cell>
          <cell r="Q155">
            <v>44160</v>
          </cell>
          <cell r="R155">
            <v>3336302660</v>
          </cell>
          <cell r="S155" t="str">
            <v>juanjo.plascencia@gmail.com</v>
          </cell>
          <cell r="T155">
            <v>131</v>
          </cell>
          <cell r="U155" t="str">
            <v>NULL</v>
          </cell>
          <cell r="V155" t="str">
            <v>NULL</v>
          </cell>
          <cell r="W155" t="str">
            <v>H</v>
          </cell>
          <cell r="X155">
            <v>28048</v>
          </cell>
          <cell r="Y155">
            <v>50</v>
          </cell>
          <cell r="Z155">
            <v>5</v>
          </cell>
          <cell r="AA155" t="str">
            <v>NULL</v>
          </cell>
          <cell r="AB155" t="str">
            <v>NULL</v>
          </cell>
          <cell r="AC155" t="str">
            <v>Solicito el documento completo en espaÃ±ol denominado "Practicas Internacionales para Stand" (ISP98)&lt;br&gt;</v>
          </cell>
        </row>
        <row r="156">
          <cell r="A156">
            <v>6110000033816</v>
          </cell>
          <cell r="B156">
            <v>61100</v>
          </cell>
          <cell r="C156">
            <v>1</v>
          </cell>
          <cell r="D156">
            <v>42685</v>
          </cell>
          <cell r="E156" t="str">
            <v>NULL</v>
          </cell>
          <cell r="F156" t="str">
            <v>NULL</v>
          </cell>
          <cell r="G156" t="str">
            <v>LIZARRAGA</v>
          </cell>
          <cell r="H156" t="str">
            <v>MACIAS</v>
          </cell>
          <cell r="I156" t="str">
            <v>AILYN</v>
          </cell>
          <cell r="J156" t="str">
            <v>NULL</v>
          </cell>
          <cell r="K156" t="str">
            <v>MIGUEL HIDALGO</v>
          </cell>
          <cell r="L156" t="str">
            <v>S/N</v>
          </cell>
          <cell r="M156" t="str">
            <v>S/N</v>
          </cell>
          <cell r="N156" t="str">
            <v>Siqueiros</v>
          </cell>
          <cell r="O156">
            <v>25</v>
          </cell>
          <cell r="P156">
            <v>25012</v>
          </cell>
          <cell r="Q156">
            <v>82236</v>
          </cell>
          <cell r="R156" t="str">
            <v>NULL</v>
          </cell>
          <cell r="S156" t="str">
            <v>ailynlizarraga998@gmail.com</v>
          </cell>
          <cell r="T156">
            <v>131</v>
          </cell>
          <cell r="U156" t="str">
            <v>NULL</v>
          </cell>
          <cell r="V156" t="str">
            <v>NULL</v>
          </cell>
          <cell r="W156" t="str">
            <v>M</v>
          </cell>
          <cell r="X156">
            <v>35807</v>
          </cell>
          <cell r="Y156">
            <v>21</v>
          </cell>
          <cell r="Z156">
            <v>5</v>
          </cell>
          <cell r="AA156" t="str">
            <v>NULL</v>
          </cell>
          <cell r="AB156" t="str">
            <v>NULL</v>
          </cell>
          <cell r="AC156" t="str">
            <v>cual es el sueldo minimo del presidente del banco de mexico&lt;br&gt;</v>
          </cell>
        </row>
        <row r="157">
          <cell r="A157">
            <v>6110000033916</v>
          </cell>
          <cell r="B157">
            <v>61100</v>
          </cell>
          <cell r="C157">
            <v>1</v>
          </cell>
          <cell r="D157">
            <v>42685</v>
          </cell>
          <cell r="E157" t="str">
            <v>NULL</v>
          </cell>
          <cell r="F157" t="str">
            <v>NULL</v>
          </cell>
          <cell r="G157" t="str">
            <v>LIZARRAGA</v>
          </cell>
          <cell r="H157" t="str">
            <v>ANGUIANO</v>
          </cell>
          <cell r="I157" t="str">
            <v>JESUS ADRIAN</v>
          </cell>
          <cell r="J157" t="str">
            <v>NULL</v>
          </cell>
          <cell r="K157" t="str">
            <v>TAMAULIPAS</v>
          </cell>
          <cell r="L157">
            <v>836</v>
          </cell>
          <cell r="M157" t="str">
            <v>NULL</v>
          </cell>
          <cell r="N157" t="str">
            <v>Montuosa</v>
          </cell>
          <cell r="O157">
            <v>25</v>
          </cell>
          <cell r="P157">
            <v>25012</v>
          </cell>
          <cell r="Q157">
            <v>82030</v>
          </cell>
          <cell r="R157">
            <v>6691108170</v>
          </cell>
          <cell r="S157" t="str">
            <v>adrian.lga1@hotmail.com</v>
          </cell>
          <cell r="T157">
            <v>131</v>
          </cell>
          <cell r="U157" t="str">
            <v>NULL</v>
          </cell>
          <cell r="V157" t="str">
            <v>NULL</v>
          </cell>
          <cell r="W157" t="str">
            <v>H</v>
          </cell>
          <cell r="X157">
            <v>35831</v>
          </cell>
          <cell r="Y157">
            <v>33</v>
          </cell>
          <cell r="Z157">
            <v>5</v>
          </cell>
          <cell r="AA157" t="str">
            <v>NULL</v>
          </cell>
          <cell r="AB157" t="str">
            <v>NULL</v>
          </cell>
          <cell r="AC157" t="str">
            <v>Â¿Cual es el presupuesto mensual para comida en oficina que tiene el Secretario de Hacienda?&lt;br&gt;</v>
          </cell>
        </row>
        <row r="158">
          <cell r="A158">
            <v>6110000034716</v>
          </cell>
          <cell r="B158">
            <v>61100</v>
          </cell>
          <cell r="C158">
            <v>1</v>
          </cell>
          <cell r="D158">
            <v>42685</v>
          </cell>
          <cell r="E158" t="str">
            <v>NULL</v>
          </cell>
          <cell r="F158" t="str">
            <v>NULL</v>
          </cell>
          <cell r="G158" t="str">
            <v>IDLER</v>
          </cell>
          <cell r="H158" t="str">
            <v>MANEIRO</v>
          </cell>
          <cell r="I158" t="str">
            <v>ANDREA ARANZA</v>
          </cell>
          <cell r="J158" t="str">
            <v>NULL</v>
          </cell>
          <cell r="K158" t="str">
            <v>CALLE VALLE DE SAN MARCOS</v>
          </cell>
          <cell r="L158">
            <v>2374</v>
          </cell>
          <cell r="M158">
            <v>2374</v>
          </cell>
          <cell r="N158" t="str">
            <v>Jardines Del Valle</v>
          </cell>
          <cell r="O158">
            <v>14</v>
          </cell>
          <cell r="P158">
            <v>14120</v>
          </cell>
          <cell r="Q158">
            <v>45138</v>
          </cell>
          <cell r="R158">
            <v>5213331979401</v>
          </cell>
          <cell r="S158" t="str">
            <v>andreaidler27@gmail.com</v>
          </cell>
          <cell r="T158">
            <v>131</v>
          </cell>
          <cell r="U158" t="str">
            <v>NULL</v>
          </cell>
          <cell r="V158" t="str">
            <v>NULL</v>
          </cell>
          <cell r="W158" t="str">
            <v>M</v>
          </cell>
          <cell r="X158">
            <v>35335</v>
          </cell>
          <cell r="Y158">
            <v>21</v>
          </cell>
          <cell r="Z158">
            <v>5</v>
          </cell>
          <cell r="AA158" t="str">
            <v>NULL</v>
          </cell>
          <cell r="AB158" t="str">
            <v>NULL</v>
          </cell>
          <cell r="AC158" t="str">
            <v>Curriculum de el presidente del Banco de mexico&lt;br&gt;</v>
          </cell>
        </row>
        <row r="159">
          <cell r="A159">
            <v>6110000034016</v>
          </cell>
          <cell r="B159">
            <v>61100</v>
          </cell>
          <cell r="C159">
            <v>1</v>
          </cell>
          <cell r="D159">
            <v>42685</v>
          </cell>
          <cell r="E159" t="str">
            <v>NULL</v>
          </cell>
          <cell r="F159" t="str">
            <v>NULL</v>
          </cell>
          <cell r="G159" t="str">
            <v>BOND</v>
          </cell>
          <cell r="H159" t="str">
            <v>NULL</v>
          </cell>
          <cell r="I159" t="str">
            <v>JAMES</v>
          </cell>
          <cell r="J159" t="str">
            <v>NULL</v>
          </cell>
          <cell r="K159" t="str">
            <v>ANTONIO R PEREZ</v>
          </cell>
          <cell r="L159">
            <v>1</v>
          </cell>
          <cell r="M159" t="str">
            <v>NULL</v>
          </cell>
          <cell r="N159" t="str">
            <v>2a AmpliaciÃ³n Felipe Angeles</v>
          </cell>
          <cell r="O159">
            <v>25</v>
          </cell>
          <cell r="P159">
            <v>25012</v>
          </cell>
          <cell r="Q159">
            <v>82090</v>
          </cell>
          <cell r="R159" t="str">
            <v>NULL</v>
          </cell>
          <cell r="S159" t="str">
            <v>imanol_jara@hotmail.com</v>
          </cell>
          <cell r="T159">
            <v>131</v>
          </cell>
          <cell r="U159" t="str">
            <v>NULL</v>
          </cell>
          <cell r="V159" t="str">
            <v>NULL</v>
          </cell>
          <cell r="W159" t="str">
            <v>H</v>
          </cell>
          <cell r="X159" t="str">
            <v>NULL</v>
          </cell>
          <cell r="Y159">
            <v>0</v>
          </cell>
          <cell r="Z159">
            <v>5</v>
          </cell>
          <cell r="AA159" t="str">
            <v>NULL</v>
          </cell>
          <cell r="AB159" t="str">
            <v>NULL</v>
          </cell>
          <cell r="AC159" t="str">
            <v>Â¿ cuantas divisas extranjeras al pais cada dia en 2016?&lt;br&gt;</v>
          </cell>
        </row>
        <row r="160">
          <cell r="A160">
            <v>6110000034616</v>
          </cell>
          <cell r="B160">
            <v>61100</v>
          </cell>
          <cell r="C160">
            <v>1</v>
          </cell>
          <cell r="D160">
            <v>42685</v>
          </cell>
          <cell r="E160" t="str">
            <v>NULL</v>
          </cell>
          <cell r="F160" t="str">
            <v>NULL</v>
          </cell>
          <cell r="G160" t="str">
            <v>LIZARRAGA</v>
          </cell>
          <cell r="H160" t="str">
            <v>RODRIGUEZ</v>
          </cell>
          <cell r="I160" t="str">
            <v>JUAN JOSE</v>
          </cell>
          <cell r="J160" t="str">
            <v>NULL</v>
          </cell>
          <cell r="K160" t="str">
            <v>PRIVADA DEL VIGIA</v>
          </cell>
          <cell r="L160">
            <v>915</v>
          </cell>
          <cell r="M160">
            <v>915</v>
          </cell>
          <cell r="N160" t="str">
            <v>Benito JuÃ¡rez</v>
          </cell>
          <cell r="O160">
            <v>25</v>
          </cell>
          <cell r="P160">
            <v>25012</v>
          </cell>
          <cell r="Q160">
            <v>82180</v>
          </cell>
          <cell r="R160">
            <v>6692444118</v>
          </cell>
          <cell r="S160" t="str">
            <v>carlos_alberto187@hotmail.com</v>
          </cell>
          <cell r="T160">
            <v>131</v>
          </cell>
          <cell r="U160" t="str">
            <v>NULL</v>
          </cell>
          <cell r="V160" t="str">
            <v>NULL</v>
          </cell>
          <cell r="W160" t="str">
            <v>H</v>
          </cell>
          <cell r="X160">
            <v>35250</v>
          </cell>
          <cell r="Y160">
            <v>31</v>
          </cell>
          <cell r="Z160">
            <v>5</v>
          </cell>
          <cell r="AA160" t="str">
            <v>NULL</v>
          </cell>
          <cell r="AB160" t="str">
            <v>NULL</v>
          </cell>
          <cell r="AC160" t="str">
            <v>Â¿a cuanto hacienden las recervas internacionales de mexico?&lt;br&gt;</v>
          </cell>
        </row>
        <row r="161">
          <cell r="A161">
            <v>6110000034516</v>
          </cell>
          <cell r="B161">
            <v>61100</v>
          </cell>
          <cell r="C161">
            <v>1</v>
          </cell>
          <cell r="D161">
            <v>42685</v>
          </cell>
          <cell r="E161" t="str">
            <v>NULL</v>
          </cell>
          <cell r="F161" t="str">
            <v>NULL</v>
          </cell>
          <cell r="G161" t="str">
            <v>MARTINEZ</v>
          </cell>
          <cell r="H161" t="str">
            <v>LEMUS</v>
          </cell>
          <cell r="I161" t="str">
            <v>ASTRID</v>
          </cell>
          <cell r="J161" t="str">
            <v>NULL</v>
          </cell>
          <cell r="K161" t="str">
            <v>ECLIPSE</v>
          </cell>
          <cell r="L161">
            <v>8016</v>
          </cell>
          <cell r="M161">
            <v>14</v>
          </cell>
          <cell r="N161" t="str">
            <v>Rinconada Del Valle</v>
          </cell>
          <cell r="O161">
            <v>25</v>
          </cell>
          <cell r="P161">
            <v>25012</v>
          </cell>
          <cell r="Q161">
            <v>82198</v>
          </cell>
          <cell r="R161">
            <v>6692132261</v>
          </cell>
          <cell r="S161" t="str">
            <v>shaparralemus@gmail.com</v>
          </cell>
          <cell r="T161">
            <v>131</v>
          </cell>
          <cell r="U161" t="str">
            <v>NULL</v>
          </cell>
          <cell r="V161" t="str">
            <v>NULL</v>
          </cell>
          <cell r="W161" t="str">
            <v>M</v>
          </cell>
          <cell r="X161">
            <v>35855</v>
          </cell>
          <cell r="Y161">
            <v>58</v>
          </cell>
          <cell r="Z161">
            <v>5</v>
          </cell>
          <cell r="AA161" t="str">
            <v>NULL</v>
          </cell>
          <cell r="AB161" t="str">
            <v>NULL</v>
          </cell>
          <cell r="AC161" t="str">
            <v>el edificio donde se encuentran las oficinas centrales es propio o pagan renta&lt;br&gt;</v>
          </cell>
        </row>
        <row r="162">
          <cell r="A162">
            <v>6110000034416</v>
          </cell>
          <cell r="B162">
            <v>61100</v>
          </cell>
          <cell r="C162">
            <v>1</v>
          </cell>
          <cell r="D162">
            <v>42685</v>
          </cell>
          <cell r="E162" t="str">
            <v>NULL</v>
          </cell>
          <cell r="F162" t="str">
            <v>NULL</v>
          </cell>
          <cell r="G162" t="str">
            <v>CANIZALES</v>
          </cell>
          <cell r="H162" t="str">
            <v>BALDERRAMA</v>
          </cell>
          <cell r="I162" t="str">
            <v>NOEL</v>
          </cell>
          <cell r="J162" t="str">
            <v>NULL</v>
          </cell>
          <cell r="K162" t="str">
            <v>PAJARITOS, ISLA DE LA PIEDRA</v>
          </cell>
          <cell r="L162">
            <v>410</v>
          </cell>
          <cell r="M162">
            <v>410</v>
          </cell>
          <cell r="N162" t="str">
            <v>Ciudad de MazatlÃ¡n</v>
          </cell>
          <cell r="O162">
            <v>25</v>
          </cell>
          <cell r="P162">
            <v>25012</v>
          </cell>
          <cell r="Q162">
            <v>82088</v>
          </cell>
          <cell r="R162">
            <v>6692550503</v>
          </cell>
          <cell r="S162" t="str">
            <v>noelcanizales31@gmail.com</v>
          </cell>
          <cell r="T162">
            <v>131</v>
          </cell>
          <cell r="U162" t="str">
            <v>NULL</v>
          </cell>
          <cell r="V162" t="str">
            <v>NULL</v>
          </cell>
          <cell r="W162" t="str">
            <v>H</v>
          </cell>
          <cell r="X162">
            <v>36042</v>
          </cell>
          <cell r="Y162">
            <v>42</v>
          </cell>
          <cell r="Z162">
            <v>5</v>
          </cell>
          <cell r="AA162" t="str">
            <v>NULL</v>
          </cell>
          <cell r="AB162" t="str">
            <v>NULL</v>
          </cell>
          <cell r="AC162" t="str">
            <v>Â¿Por que es perjudicial la inflaciÃ³n?&lt;br&gt;</v>
          </cell>
        </row>
        <row r="163">
          <cell r="A163">
            <v>6110000034316</v>
          </cell>
          <cell r="B163">
            <v>61100</v>
          </cell>
          <cell r="C163">
            <v>1</v>
          </cell>
          <cell r="D163">
            <v>42685</v>
          </cell>
          <cell r="E163" t="str">
            <v>NULL</v>
          </cell>
          <cell r="F163" t="str">
            <v>NULL</v>
          </cell>
          <cell r="G163" t="str">
            <v>MUÃ‘OZ</v>
          </cell>
          <cell r="H163" t="str">
            <v>CHAVARIN</v>
          </cell>
          <cell r="I163" t="str">
            <v>JESUS ISMAEL</v>
          </cell>
          <cell r="J163" t="str">
            <v>NULL</v>
          </cell>
          <cell r="K163" t="str">
            <v>ANDADOR ENRIQUE MARTINES GONZALEZ</v>
          </cell>
          <cell r="L163">
            <v>18500</v>
          </cell>
          <cell r="M163">
            <v>42</v>
          </cell>
          <cell r="N163" t="str">
            <v>Jabalines Infonavit</v>
          </cell>
          <cell r="O163">
            <v>25</v>
          </cell>
          <cell r="P163">
            <v>25012</v>
          </cell>
          <cell r="Q163">
            <v>82153</v>
          </cell>
          <cell r="R163">
            <v>6672076902</v>
          </cell>
          <cell r="S163" t="str">
            <v>parmala_20_97@hotmail.com</v>
          </cell>
          <cell r="T163">
            <v>131</v>
          </cell>
          <cell r="U163" t="str">
            <v>NULL</v>
          </cell>
          <cell r="V163" t="str">
            <v>NULL</v>
          </cell>
          <cell r="W163" t="str">
            <v>H</v>
          </cell>
          <cell r="X163">
            <v>35525</v>
          </cell>
          <cell r="Y163">
            <v>21</v>
          </cell>
          <cell r="Z163">
            <v>5</v>
          </cell>
          <cell r="AA163" t="str">
            <v>NULL</v>
          </cell>
          <cell r="AB163" t="str">
            <v>NULL</v>
          </cell>
          <cell r="AC163" t="str">
            <v>Â¿cuanto gana el gobernador?&lt;br&gt;</v>
          </cell>
        </row>
        <row r="164">
          <cell r="A164">
            <v>6110000034216</v>
          </cell>
          <cell r="B164">
            <v>61100</v>
          </cell>
          <cell r="C164">
            <v>1</v>
          </cell>
          <cell r="D164">
            <v>42685</v>
          </cell>
          <cell r="E164" t="str">
            <v>NULL</v>
          </cell>
          <cell r="F164" t="str">
            <v>NULL</v>
          </cell>
          <cell r="G164" t="str">
            <v>LIZARRAGA</v>
          </cell>
          <cell r="H164" t="str">
            <v>ANGUIANO</v>
          </cell>
          <cell r="I164" t="str">
            <v>JESUS ADRIAN</v>
          </cell>
          <cell r="J164" t="str">
            <v>NULL</v>
          </cell>
          <cell r="K164" t="str">
            <v>TAMAULIPAS</v>
          </cell>
          <cell r="L164">
            <v>836</v>
          </cell>
          <cell r="M164" t="str">
            <v>NULL</v>
          </cell>
          <cell r="N164" t="str">
            <v>Montuosa</v>
          </cell>
          <cell r="O164">
            <v>25</v>
          </cell>
          <cell r="P164">
            <v>25012</v>
          </cell>
          <cell r="Q164">
            <v>82030</v>
          </cell>
          <cell r="R164">
            <v>6691108170</v>
          </cell>
          <cell r="S164" t="str">
            <v>adrian.lga1@hotmail.com</v>
          </cell>
          <cell r="T164">
            <v>131</v>
          </cell>
          <cell r="U164" t="str">
            <v>NULL</v>
          </cell>
          <cell r="V164" t="str">
            <v>NULL</v>
          </cell>
          <cell r="W164" t="str">
            <v>H</v>
          </cell>
          <cell r="X164">
            <v>35831</v>
          </cell>
          <cell r="Y164">
            <v>33</v>
          </cell>
          <cell r="Z164">
            <v>5</v>
          </cell>
          <cell r="AA164" t="str">
            <v>NULL</v>
          </cell>
          <cell r="AB164" t="str">
            <v>NULL</v>
          </cell>
          <cell r="AC164" t="str">
            <v>Â¿CÃ³mo rinde cuentas el Banco de MÃ©xico?&lt;br&gt;</v>
          </cell>
        </row>
        <row r="165">
          <cell r="A165">
            <v>6110000034116</v>
          </cell>
          <cell r="B165">
            <v>61100</v>
          </cell>
          <cell r="C165">
            <v>1</v>
          </cell>
          <cell r="D165">
            <v>42685</v>
          </cell>
          <cell r="E165" t="str">
            <v>NULL</v>
          </cell>
          <cell r="F165" t="str">
            <v>NULL</v>
          </cell>
          <cell r="G165" t="str">
            <v>ORDAZ</v>
          </cell>
          <cell r="H165" t="str">
            <v>VERDE</v>
          </cell>
          <cell r="I165" t="str">
            <v>JOSÃ‰ FELIPE</v>
          </cell>
          <cell r="J165" t="str">
            <v>NULL</v>
          </cell>
          <cell r="K165" t="str">
            <v>AVENIDA GABRIELLEYVA</v>
          </cell>
          <cell r="L165">
            <v>3416</v>
          </cell>
          <cell r="M165">
            <v>180</v>
          </cell>
          <cell r="N165" t="str">
            <v>Loma Atravesada</v>
          </cell>
          <cell r="O165">
            <v>25</v>
          </cell>
          <cell r="P165">
            <v>25012</v>
          </cell>
          <cell r="Q165">
            <v>82185</v>
          </cell>
          <cell r="R165" t="str">
            <v>NULL</v>
          </cell>
          <cell r="S165" t="str">
            <v>felipe_felipe_fov@hotmail.com</v>
          </cell>
          <cell r="T165">
            <v>131</v>
          </cell>
          <cell r="U165" t="str">
            <v>NULL</v>
          </cell>
          <cell r="V165" t="str">
            <v>NULL</v>
          </cell>
          <cell r="W165" t="str">
            <v>H</v>
          </cell>
          <cell r="X165">
            <v>36155</v>
          </cell>
          <cell r="Y165">
            <v>0</v>
          </cell>
          <cell r="Z165">
            <v>5</v>
          </cell>
          <cell r="AA165" t="str">
            <v>NULL</v>
          </cell>
          <cell r="AB165" t="str">
            <v>NULL</v>
          </cell>
          <cell r="AC165" t="str">
            <v>Â¿cual es el salario del presidente del Banco de Mexico?&lt;br&gt;</v>
          </cell>
        </row>
        <row r="166">
          <cell r="A166">
            <v>6110000032616</v>
          </cell>
          <cell r="B166">
            <v>61100</v>
          </cell>
          <cell r="C166">
            <v>1</v>
          </cell>
          <cell r="D166">
            <v>42685</v>
          </cell>
          <cell r="E166" t="str">
            <v>NULL</v>
          </cell>
          <cell r="F166" t="str">
            <v>NULL</v>
          </cell>
          <cell r="G166" t="str">
            <v>CORRAL</v>
          </cell>
          <cell r="H166" t="str">
            <v>NULL</v>
          </cell>
          <cell r="I166" t="str">
            <v>JOSEFINA</v>
          </cell>
          <cell r="J166" t="str">
            <v>NULL</v>
          </cell>
          <cell r="K166" t="str">
            <v>MAYO</v>
          </cell>
          <cell r="L166">
            <v>40</v>
          </cell>
          <cell r="M166" t="str">
            <v>NULL</v>
          </cell>
          <cell r="N166" t="str">
            <v>Centro  (Ã¡rea 1)</v>
          </cell>
          <cell r="O166">
            <v>9</v>
          </cell>
          <cell r="P166">
            <v>9015</v>
          </cell>
          <cell r="Q166">
            <v>6000</v>
          </cell>
          <cell r="R166" t="str">
            <v>NULL</v>
          </cell>
          <cell r="S166" t="str">
            <v>concienciacivicaunam@gmail.com</v>
          </cell>
          <cell r="T166">
            <v>131</v>
          </cell>
          <cell r="U166" t="str">
            <v>NULL</v>
          </cell>
          <cell r="V166" t="str">
            <v>NULL</v>
          </cell>
          <cell r="W166" t="str">
            <v>M</v>
          </cell>
          <cell r="X166" t="str">
            <v>NULL</v>
          </cell>
          <cell r="Y166">
            <v>22</v>
          </cell>
          <cell r="Z166">
            <v>5</v>
          </cell>
          <cell r="AA166" t="str">
            <v>NULL</v>
          </cell>
          <cell r="AB166" t="str">
            <v>NULL</v>
          </cell>
          <cell r="AC166" t="str">
            <v>1. CONDICIONES GENERALES DE TRABAJO DEL BANCO DE MÃ‰XICO 2. CAUSALES DE LAS SANCIONES IMPUESTAS A LAS SIGUIENTES PERSONAS PUBLICADAS EN SU PORTAL DE INTERNET Y ESTADO QUE GUARDAN LOS PROCEDIMIENTOS JUDICIALES VIGENTES: A. Mauricio Moya Hidalgo B. AndrÃ©s Escobedo Bonilla C. NoÃ© Francisco HernÃ¡ndez Loaiza D. Gonzalo Viveros Rosas E. Esteban Espinosa Alfonso F. MartÃ­n Ãngel CortÃ©s Melo G. JosÃ© MartÃ­n Reyes Real H. XÃ³chitl Alamilla Alamilla    I. Pedro HernÃ¡n Uribe GarcÃ­a&lt;br&gt;</v>
          </cell>
        </row>
        <row r="167">
          <cell r="A167">
            <v>6110000032716</v>
          </cell>
          <cell r="B167">
            <v>61100</v>
          </cell>
          <cell r="C167">
            <v>1</v>
          </cell>
          <cell r="D167">
            <v>42685</v>
          </cell>
          <cell r="E167" t="str">
            <v>NULL</v>
          </cell>
          <cell r="F167" t="str">
            <v>NULL</v>
          </cell>
          <cell r="G167" t="str">
            <v>BELTRAN</v>
          </cell>
          <cell r="H167" t="str">
            <v>RAMOS</v>
          </cell>
          <cell r="I167" t="str">
            <v>VIOLETA</v>
          </cell>
          <cell r="J167" t="str">
            <v>NULL</v>
          </cell>
          <cell r="K167" t="str">
            <v>CRISTERNA</v>
          </cell>
          <cell r="L167">
            <v>13</v>
          </cell>
          <cell r="M167">
            <v>13</v>
          </cell>
          <cell r="N167" t="str">
            <v>El Rosario Centro</v>
          </cell>
          <cell r="O167">
            <v>25</v>
          </cell>
          <cell r="P167">
            <v>25014</v>
          </cell>
          <cell r="Q167">
            <v>82800</v>
          </cell>
          <cell r="R167">
            <v>6699297076</v>
          </cell>
          <cell r="S167" t="str">
            <v>violetabeltran85@gmail.com</v>
          </cell>
          <cell r="T167">
            <v>131</v>
          </cell>
          <cell r="U167" t="str">
            <v>NULL</v>
          </cell>
          <cell r="V167" t="str">
            <v>NULL</v>
          </cell>
          <cell r="W167" t="str">
            <v>M</v>
          </cell>
          <cell r="X167">
            <v>35784</v>
          </cell>
          <cell r="Y167">
            <v>21</v>
          </cell>
          <cell r="Z167">
            <v>5</v>
          </cell>
          <cell r="AA167" t="str">
            <v>NULL</v>
          </cell>
          <cell r="AB167" t="str">
            <v>NULL</v>
          </cell>
          <cell r="AC167" t="str">
            <v>Â¿Cuanto dinero recibe anualmente?&lt;br&gt;</v>
          </cell>
        </row>
        <row r="168">
          <cell r="A168">
            <v>6110000032816</v>
          </cell>
          <cell r="B168">
            <v>61100</v>
          </cell>
          <cell r="C168">
            <v>1</v>
          </cell>
          <cell r="D168">
            <v>42685</v>
          </cell>
          <cell r="E168" t="str">
            <v>NULL</v>
          </cell>
          <cell r="F168" t="str">
            <v>NULL</v>
          </cell>
          <cell r="G168" t="str">
            <v>QUEVEDO</v>
          </cell>
          <cell r="H168" t="str">
            <v>VAZQUEZ</v>
          </cell>
          <cell r="I168" t="str">
            <v>RAFAEL</v>
          </cell>
          <cell r="J168" t="str">
            <v>NULL</v>
          </cell>
          <cell r="K168" t="str">
            <v>SENTENCIA</v>
          </cell>
          <cell r="L168">
            <v>211</v>
          </cell>
          <cell r="M168" t="str">
            <v>NULL</v>
          </cell>
          <cell r="N168" t="str">
            <v>El Pozole</v>
          </cell>
          <cell r="O168">
            <v>25</v>
          </cell>
          <cell r="P168">
            <v>25014</v>
          </cell>
          <cell r="Q168">
            <v>82830</v>
          </cell>
          <cell r="R168">
            <v>6941178033</v>
          </cell>
          <cell r="S168" t="str">
            <v>kevedo-lok17@hotmail.com</v>
          </cell>
          <cell r="T168">
            <v>131</v>
          </cell>
          <cell r="U168" t="str">
            <v>NULL</v>
          </cell>
          <cell r="V168" t="str">
            <v>NULL</v>
          </cell>
          <cell r="W168" t="str">
            <v>H</v>
          </cell>
          <cell r="X168">
            <v>35614</v>
          </cell>
          <cell r="Y168">
            <v>21</v>
          </cell>
          <cell r="Z168">
            <v>5</v>
          </cell>
          <cell r="AA168" t="str">
            <v>NULL</v>
          </cell>
          <cell r="AB168" t="str">
            <v>NULL</v>
          </cell>
          <cell r="AC168" t="str">
            <v>1Â¿cuanto gastan en seguridad para la institucion? 2Â¿cual es el toal monetario con la que cuenta la precente institucion?&lt;br&gt;</v>
          </cell>
        </row>
        <row r="169">
          <cell r="A169">
            <v>6110000033016</v>
          </cell>
          <cell r="B169">
            <v>61100</v>
          </cell>
          <cell r="C169">
            <v>1</v>
          </cell>
          <cell r="D169">
            <v>42685</v>
          </cell>
          <cell r="E169" t="str">
            <v>NULL</v>
          </cell>
          <cell r="F169" t="str">
            <v>NULL</v>
          </cell>
          <cell r="G169" t="str">
            <v>GARCIA</v>
          </cell>
          <cell r="H169" t="str">
            <v>ULIBARRIA</v>
          </cell>
          <cell r="I169" t="str">
            <v>NAHOMI NAYBET</v>
          </cell>
          <cell r="J169" t="str">
            <v>NULL</v>
          </cell>
          <cell r="K169" t="str">
            <v>AMAPOLA</v>
          </cell>
          <cell r="L169">
            <v>5214</v>
          </cell>
          <cell r="M169" t="str">
            <v>NULL</v>
          </cell>
          <cell r="N169" t="str">
            <v>Flores MagÃ³n</v>
          </cell>
          <cell r="O169">
            <v>25</v>
          </cell>
          <cell r="P169">
            <v>25012</v>
          </cell>
          <cell r="Q169">
            <v>82190</v>
          </cell>
          <cell r="R169" t="str">
            <v>NULL</v>
          </cell>
          <cell r="S169" t="str">
            <v>nahomibet@hotmail.com</v>
          </cell>
          <cell r="T169">
            <v>131</v>
          </cell>
          <cell r="U169" t="str">
            <v>NULL</v>
          </cell>
          <cell r="V169" t="str">
            <v>NULL</v>
          </cell>
          <cell r="W169" t="str">
            <v>M</v>
          </cell>
          <cell r="X169">
            <v>35861</v>
          </cell>
          <cell r="Y169">
            <v>21</v>
          </cell>
          <cell r="Z169">
            <v>5</v>
          </cell>
          <cell r="AA169" t="str">
            <v>NULL</v>
          </cell>
          <cell r="AB169" t="str">
            <v>NULL</v>
          </cell>
          <cell r="AC169" t="str">
            <v>Â¿Cuanto dinero se emite anualmente?&lt;br&gt;</v>
          </cell>
        </row>
        <row r="170">
          <cell r="A170">
            <v>6110000033116</v>
          </cell>
          <cell r="B170">
            <v>61100</v>
          </cell>
          <cell r="C170">
            <v>1</v>
          </cell>
          <cell r="D170">
            <v>42685</v>
          </cell>
          <cell r="E170" t="str">
            <v>NULL</v>
          </cell>
          <cell r="F170" t="str">
            <v>NULL</v>
          </cell>
          <cell r="G170" t="str">
            <v>ANAYA</v>
          </cell>
          <cell r="H170" t="str">
            <v>NAVARRETE</v>
          </cell>
          <cell r="I170" t="str">
            <v>VIDAL NIKOLAY</v>
          </cell>
          <cell r="J170" t="str">
            <v>NULL</v>
          </cell>
          <cell r="K170" t="str">
            <v>MAR DEL NORTE #431</v>
          </cell>
          <cell r="L170">
            <v>9812551</v>
          </cell>
          <cell r="M170">
            <v>6691465635</v>
          </cell>
          <cell r="N170" t="str">
            <v>LÃ¡zaro CÃ¡rdenas</v>
          </cell>
          <cell r="O170">
            <v>25</v>
          </cell>
          <cell r="P170">
            <v>25012</v>
          </cell>
          <cell r="Q170">
            <v>82040</v>
          </cell>
          <cell r="R170">
            <v>9812551</v>
          </cell>
          <cell r="S170" t="str">
            <v>vidalanaya.97@gmail.com</v>
          </cell>
          <cell r="T170">
            <v>131</v>
          </cell>
          <cell r="U170" t="str">
            <v>NULL</v>
          </cell>
          <cell r="V170" t="str">
            <v>NULL</v>
          </cell>
          <cell r="W170" t="str">
            <v>NULL</v>
          </cell>
          <cell r="X170">
            <v>35830</v>
          </cell>
          <cell r="Y170">
            <v>21</v>
          </cell>
          <cell r="Z170">
            <v>5</v>
          </cell>
          <cell r="AA170" t="str">
            <v>NULL</v>
          </cell>
          <cell r="AB170" t="str">
            <v>NULL</v>
          </cell>
          <cell r="AC170" t="str">
            <v>Â¿cuanto es el dinero que manejan al aÃ±o en sus transacciones?&lt;br&gt;</v>
          </cell>
        </row>
        <row r="171">
          <cell r="A171">
            <v>6110000033216</v>
          </cell>
          <cell r="B171">
            <v>61100</v>
          </cell>
          <cell r="C171">
            <v>1</v>
          </cell>
          <cell r="D171">
            <v>42685</v>
          </cell>
          <cell r="E171" t="str">
            <v>NULL</v>
          </cell>
          <cell r="F171" t="str">
            <v>NULL</v>
          </cell>
          <cell r="G171" t="str">
            <v>CARAVANTES</v>
          </cell>
          <cell r="H171" t="str">
            <v>CRUZ</v>
          </cell>
          <cell r="I171" t="str">
            <v>MARIA MARGARITA</v>
          </cell>
          <cell r="J171" t="str">
            <v>NULL</v>
          </cell>
          <cell r="K171" t="str">
            <v>ATMOSFERA</v>
          </cell>
          <cell r="L171">
            <v>8</v>
          </cell>
          <cell r="M171" t="str">
            <v>NULL</v>
          </cell>
          <cell r="N171" t="str">
            <v>Villas Del Sol</v>
          </cell>
          <cell r="O171">
            <v>25</v>
          </cell>
          <cell r="P171">
            <v>25012</v>
          </cell>
          <cell r="Q171">
            <v>82198</v>
          </cell>
          <cell r="R171" t="str">
            <v>NULL</v>
          </cell>
          <cell r="S171" t="str">
            <v>magui_caravantes@outlook.es</v>
          </cell>
          <cell r="T171">
            <v>131</v>
          </cell>
          <cell r="U171" t="str">
            <v>NULL</v>
          </cell>
          <cell r="V171" t="str">
            <v>NULL</v>
          </cell>
          <cell r="W171" t="str">
            <v>M</v>
          </cell>
          <cell r="X171">
            <v>36134</v>
          </cell>
          <cell r="Y171">
            <v>21</v>
          </cell>
          <cell r="Z171">
            <v>5</v>
          </cell>
          <cell r="AA171" t="str">
            <v>NULL</v>
          </cell>
          <cell r="AB171" t="str">
            <v>NULL</v>
          </cell>
          <cell r="AC171" t="str">
            <v>Â¿Cual es el proceso que utilizan para lograr subir el valor de nuestro peso?&lt;br&gt;</v>
          </cell>
        </row>
        <row r="172">
          <cell r="A172">
            <v>6110000034816</v>
          </cell>
          <cell r="B172">
            <v>61100</v>
          </cell>
          <cell r="C172">
            <v>1</v>
          </cell>
          <cell r="D172">
            <v>42688</v>
          </cell>
          <cell r="E172" t="str">
            <v>NULL</v>
          </cell>
          <cell r="F172" t="str">
            <v>NULL</v>
          </cell>
          <cell r="G172" t="str">
            <v>CRUZ</v>
          </cell>
          <cell r="H172" t="str">
            <v>RIVERA</v>
          </cell>
          <cell r="I172" t="str">
            <v>JOSE MARIA</v>
          </cell>
          <cell r="J172" t="str">
            <v>NULL</v>
          </cell>
          <cell r="K172" t="str">
            <v>HIDALGO</v>
          </cell>
          <cell r="L172">
            <v>109</v>
          </cell>
          <cell r="M172" t="str">
            <v>NULL</v>
          </cell>
          <cell r="N172" t="str">
            <v>Santa Ana TepetitlÃ¡n</v>
          </cell>
          <cell r="O172">
            <v>14</v>
          </cell>
          <cell r="P172">
            <v>14120</v>
          </cell>
          <cell r="Q172">
            <v>45230</v>
          </cell>
          <cell r="R172" t="str">
            <v>NULL</v>
          </cell>
          <cell r="S172" t="str">
            <v>chivas.oso@hotmail.com</v>
          </cell>
          <cell r="T172">
            <v>131</v>
          </cell>
          <cell r="U172" t="str">
            <v>NULL</v>
          </cell>
          <cell r="V172" t="str">
            <v>NULL</v>
          </cell>
          <cell r="W172" t="str">
            <v>NULL</v>
          </cell>
          <cell r="X172">
            <v>35073</v>
          </cell>
          <cell r="Y172">
            <v>21</v>
          </cell>
          <cell r="Z172">
            <v>5</v>
          </cell>
          <cell r="AA172" t="str">
            <v>NULL</v>
          </cell>
          <cell r="AB172" t="str">
            <v>NULL</v>
          </cell>
          <cell r="AC172" t="str">
            <v>acceso a datos personales&lt;br&gt;</v>
          </cell>
        </row>
        <row r="173">
          <cell r="A173">
            <v>6110000033316</v>
          </cell>
          <cell r="B173">
            <v>61100</v>
          </cell>
          <cell r="C173">
            <v>1</v>
          </cell>
          <cell r="D173">
            <v>42685</v>
          </cell>
          <cell r="E173" t="str">
            <v>NULL</v>
          </cell>
          <cell r="F173" t="str">
            <v>NULL</v>
          </cell>
          <cell r="G173" t="str">
            <v>GODINEZ</v>
          </cell>
          <cell r="H173" t="str">
            <v>GOMEZ</v>
          </cell>
          <cell r="I173" t="str">
            <v>JUANA</v>
          </cell>
          <cell r="J173" t="str">
            <v>NULL</v>
          </cell>
          <cell r="K173" t="str">
            <v>EMILIANO ZAPATA</v>
          </cell>
          <cell r="L173">
            <v>816</v>
          </cell>
          <cell r="M173" t="str">
            <v>NULL</v>
          </cell>
          <cell r="N173" t="str">
            <v>11 RÃ­os</v>
          </cell>
          <cell r="O173">
            <v>25</v>
          </cell>
          <cell r="P173">
            <v>25012</v>
          </cell>
          <cell r="Q173">
            <v>82216</v>
          </cell>
          <cell r="R173" t="str">
            <v>NULL</v>
          </cell>
          <cell r="S173" t="str">
            <v>karely.hdzz@hotmail.com</v>
          </cell>
          <cell r="T173">
            <v>131</v>
          </cell>
          <cell r="U173" t="str">
            <v>NULL</v>
          </cell>
          <cell r="V173" t="str">
            <v>NULL</v>
          </cell>
          <cell r="W173" t="str">
            <v>M</v>
          </cell>
          <cell r="X173">
            <v>35859</v>
          </cell>
          <cell r="Y173">
            <v>21</v>
          </cell>
          <cell r="Z173">
            <v>5</v>
          </cell>
          <cell r="AA173" t="str">
            <v>NULL</v>
          </cell>
          <cell r="AB173" t="str">
            <v>NULL</v>
          </cell>
          <cell r="AC173" t="str">
            <v>Â¿cuanto es el dinero que manejan al aÃ±o sus transacciones ?&lt;br&gt;</v>
          </cell>
        </row>
        <row r="174">
          <cell r="A174">
            <v>6110000033416</v>
          </cell>
          <cell r="B174">
            <v>61100</v>
          </cell>
          <cell r="C174">
            <v>1</v>
          </cell>
          <cell r="D174">
            <v>42685</v>
          </cell>
          <cell r="E174" t="str">
            <v>NULL</v>
          </cell>
          <cell r="F174" t="str">
            <v>NULL</v>
          </cell>
          <cell r="G174" t="str">
            <v>BARRAZA</v>
          </cell>
          <cell r="H174" t="str">
            <v>NULL</v>
          </cell>
          <cell r="I174" t="str">
            <v>RAQUEL</v>
          </cell>
          <cell r="J174" t="str">
            <v>NULL</v>
          </cell>
          <cell r="K174" t="str">
            <v>DAVID ALFARO SIQUEIROS</v>
          </cell>
          <cell r="L174">
            <v>143</v>
          </cell>
          <cell r="M174">
            <v>143</v>
          </cell>
          <cell r="N174" t="str">
            <v>Villa Verde</v>
          </cell>
          <cell r="O174">
            <v>25</v>
          </cell>
          <cell r="P174">
            <v>25012</v>
          </cell>
          <cell r="Q174">
            <v>82139</v>
          </cell>
          <cell r="R174" t="str">
            <v>NULL</v>
          </cell>
          <cell r="S174" t="str">
            <v>moniluc_74@hotmail.com</v>
          </cell>
          <cell r="T174">
            <v>131</v>
          </cell>
          <cell r="U174" t="str">
            <v>NULL</v>
          </cell>
          <cell r="V174" t="str">
            <v>NULL</v>
          </cell>
          <cell r="W174" t="str">
            <v>M</v>
          </cell>
          <cell r="X174">
            <v>35942</v>
          </cell>
          <cell r="Y174">
            <v>21</v>
          </cell>
          <cell r="Z174">
            <v>5</v>
          </cell>
          <cell r="AA174" t="str">
            <v>NULL</v>
          </cell>
          <cell r="AB174" t="str">
            <v>NULL</v>
          </cell>
          <cell r="AC174" t="str">
            <v>Â¿CuÃ¡l es el salario del presidente encargado de esta instituciÃ³n?&lt;br&gt;</v>
          </cell>
        </row>
        <row r="175">
          <cell r="A175">
            <v>6110000034916</v>
          </cell>
          <cell r="B175">
            <v>61100</v>
          </cell>
          <cell r="C175">
            <v>1</v>
          </cell>
          <cell r="D175">
            <v>42688</v>
          </cell>
          <cell r="E175" t="str">
            <v>NULL</v>
          </cell>
          <cell r="F175" t="str">
            <v>NULL</v>
          </cell>
          <cell r="G175" t="str">
            <v>VAZQUEZ</v>
          </cell>
          <cell r="H175" t="str">
            <v>MARTINEZ</v>
          </cell>
          <cell r="I175" t="str">
            <v>JOSE ALBERTO</v>
          </cell>
          <cell r="J175" t="str">
            <v>NULL</v>
          </cell>
          <cell r="K175" t="str">
            <v>AVENIDA PABLO SILVA GARCIA</v>
          </cell>
          <cell r="L175">
            <v>479</v>
          </cell>
          <cell r="M175" t="str">
            <v>NULL</v>
          </cell>
          <cell r="N175" t="str">
            <v>Lomas del Centenario</v>
          </cell>
          <cell r="O175">
            <v>6</v>
          </cell>
          <cell r="P175">
            <v>6010</v>
          </cell>
          <cell r="Q175">
            <v>28984</v>
          </cell>
          <cell r="R175">
            <v>3121624392</v>
          </cell>
          <cell r="S175" t="str">
            <v>javama25@gmail.com</v>
          </cell>
          <cell r="T175">
            <v>131</v>
          </cell>
          <cell r="U175" t="str">
            <v>NULL</v>
          </cell>
          <cell r="V175" t="str">
            <v>NULL</v>
          </cell>
          <cell r="W175" t="str">
            <v>H</v>
          </cell>
          <cell r="X175">
            <v>29214</v>
          </cell>
          <cell r="Y175">
            <v>14</v>
          </cell>
          <cell r="Z175">
            <v>7</v>
          </cell>
          <cell r="AA175" t="str">
            <v>NULL</v>
          </cell>
          <cell r="AB175" t="str">
            <v>NULL</v>
          </cell>
          <cell r="AC175" t="str">
            <v>LINEAMIENTOS EMITIDOS PARA LA OPERACION O PARA LA VALIDACION DE OPERACIONES INTERBANCARIAS, CUANDO LAS MISMAS PROVIENEN DE CUENTAS BANCARIAS DE DISTINTAS INSTITUCIONES BANCARIAS, MECANISMOS ESTABLECIDOS PARA LA OPERACION DE LA CAMARA DE COMPENSACION DESDE EL AÃ‘O 2000 AL 13 DE NOVIEMBRE DE 2016&lt;br&gt;</v>
          </cell>
        </row>
        <row r="176">
          <cell r="A176">
            <v>6110000033516</v>
          </cell>
          <cell r="B176">
            <v>61100</v>
          </cell>
          <cell r="C176">
            <v>1</v>
          </cell>
          <cell r="D176">
            <v>42685</v>
          </cell>
          <cell r="E176" t="str">
            <v>NULL</v>
          </cell>
          <cell r="F176" t="str">
            <v>NULL</v>
          </cell>
          <cell r="G176" t="str">
            <v>LIZARRAGA</v>
          </cell>
          <cell r="H176" t="str">
            <v>ANGUIANO</v>
          </cell>
          <cell r="I176" t="str">
            <v>JESUS ADRIAN</v>
          </cell>
          <cell r="J176" t="str">
            <v>NULL</v>
          </cell>
          <cell r="K176" t="str">
            <v>TAMAULIPAS</v>
          </cell>
          <cell r="L176">
            <v>836</v>
          </cell>
          <cell r="M176" t="str">
            <v>NULL</v>
          </cell>
          <cell r="N176" t="str">
            <v>Montuosa</v>
          </cell>
          <cell r="O176">
            <v>25</v>
          </cell>
          <cell r="P176">
            <v>25012</v>
          </cell>
          <cell r="Q176">
            <v>82030</v>
          </cell>
          <cell r="R176">
            <v>6691108170</v>
          </cell>
          <cell r="S176" t="str">
            <v>adrian.lga1@hotmail.com</v>
          </cell>
          <cell r="T176">
            <v>131</v>
          </cell>
          <cell r="U176" t="str">
            <v>NULL</v>
          </cell>
          <cell r="V176" t="str">
            <v>NULL</v>
          </cell>
          <cell r="W176" t="str">
            <v>H</v>
          </cell>
          <cell r="X176">
            <v>35831</v>
          </cell>
          <cell r="Y176">
            <v>33</v>
          </cell>
          <cell r="Z176">
            <v>5</v>
          </cell>
          <cell r="AA176" t="str">
            <v>NULL</v>
          </cell>
          <cell r="AB176" t="str">
            <v>NULL</v>
          </cell>
          <cell r="AC176" t="str">
            <v>Â¿Cual es la reserva monetaria que tiene el Banco de MÃ©xico hasta Noviembre del 2016?&lt;br&gt;</v>
          </cell>
        </row>
        <row r="177">
          <cell r="A177">
            <v>6110000035016</v>
          </cell>
          <cell r="B177">
            <v>61100</v>
          </cell>
          <cell r="C177">
            <v>1</v>
          </cell>
          <cell r="D177">
            <v>42688</v>
          </cell>
          <cell r="E177" t="str">
            <v>NULL</v>
          </cell>
          <cell r="F177" t="str">
            <v>NULL</v>
          </cell>
          <cell r="G177" t="str">
            <v>VAZQUEZ</v>
          </cell>
          <cell r="H177" t="str">
            <v>MARTINEZ</v>
          </cell>
          <cell r="I177" t="str">
            <v>JOSE ALBERTO</v>
          </cell>
          <cell r="J177" t="str">
            <v>NULL</v>
          </cell>
          <cell r="K177" t="str">
            <v>AVENIDA PABLO SILVA GARCIA</v>
          </cell>
          <cell r="L177">
            <v>479</v>
          </cell>
          <cell r="M177" t="str">
            <v>NULL</v>
          </cell>
          <cell r="N177" t="str">
            <v>Lomas del Centenario</v>
          </cell>
          <cell r="O177">
            <v>6</v>
          </cell>
          <cell r="P177">
            <v>6010</v>
          </cell>
          <cell r="Q177">
            <v>28984</v>
          </cell>
          <cell r="R177">
            <v>3121624392</v>
          </cell>
          <cell r="S177" t="str">
            <v>javama25@gmail.com</v>
          </cell>
          <cell r="T177">
            <v>131</v>
          </cell>
          <cell r="U177" t="str">
            <v>NULL</v>
          </cell>
          <cell r="V177" t="str">
            <v>NULL</v>
          </cell>
          <cell r="W177" t="str">
            <v>H</v>
          </cell>
          <cell r="X177">
            <v>29214</v>
          </cell>
          <cell r="Y177">
            <v>14</v>
          </cell>
          <cell r="Z177">
            <v>7</v>
          </cell>
          <cell r="AA177" t="str">
            <v>NULL</v>
          </cell>
          <cell r="AB177" t="str">
            <v>NULL</v>
          </cell>
          <cell r="AC177" t="str">
            <v>SE SOLICITA SE PROPORCIONEN LAS DISPOSICIONES, LINEAMIENTOS, REGLAS, CIRCULARES, MANUALES DE OPERATIVIDAD, O CUALESQUIER OTRO DOCUMENTO EMITIDO PARA OBSERVANCIA DE LAS INSTITUCIONES BANCARIAS, A EFECTO DE GARANTIZAR QUE LOS USUARIOS DE BANCA ELECTRONICA TENGAN LA CERTEZA DE QUE LOS BANCOS CUENTAN CON SISTEMAS OPERATIVOS, PLATAFORMAS O SOFTWARE DEBIDAMENTE BLINDADOS CONTRA ATAQUES DE HACKERS, CIBERATAQUES, CIBERNAUTAS O CUALESQUIER OTRO FACTOR QUE PONGA EN RIESGO LAS OPERACIONES INTERBANCARIAS DE USUARIOS DE BANCA ELECTRONICA O POR INTERNET, VIGENTES LAS DISPOSICIONES, LINEAMIENTOS, REGLAS, CIRCULARES, MANUALES DE OPERATIVIDAD, O CUALESQUIER OTRO DOCUMENTO EMITIDO DESDE EL AÃ‘O 2000 A LA FECHA ACTUAL 13 DE NOVIEMBRE DE 2016&lt;br&gt;</v>
          </cell>
        </row>
        <row r="178">
          <cell r="A178">
            <v>6110000033616</v>
          </cell>
          <cell r="B178">
            <v>61100</v>
          </cell>
          <cell r="C178">
            <v>1</v>
          </cell>
          <cell r="D178">
            <v>42685</v>
          </cell>
          <cell r="E178" t="str">
            <v>NULL</v>
          </cell>
          <cell r="F178" t="str">
            <v>NULL</v>
          </cell>
          <cell r="G178" t="str">
            <v>CANIZALES</v>
          </cell>
          <cell r="H178" t="str">
            <v>BALDERRAMA</v>
          </cell>
          <cell r="I178" t="str">
            <v>NOEL</v>
          </cell>
          <cell r="J178" t="str">
            <v>NULL</v>
          </cell>
          <cell r="K178" t="str">
            <v>PAJARITOS, ISLA DE LA PIEDRA</v>
          </cell>
          <cell r="L178">
            <v>410</v>
          </cell>
          <cell r="M178">
            <v>410</v>
          </cell>
          <cell r="N178" t="str">
            <v>Ciudad de MazatlÃ¡n</v>
          </cell>
          <cell r="O178">
            <v>25</v>
          </cell>
          <cell r="P178">
            <v>25012</v>
          </cell>
          <cell r="Q178">
            <v>82088</v>
          </cell>
          <cell r="R178">
            <v>6692550503</v>
          </cell>
          <cell r="S178" t="str">
            <v>noelcanizales31@gmail.com</v>
          </cell>
          <cell r="T178">
            <v>131</v>
          </cell>
          <cell r="U178" t="str">
            <v>NULL</v>
          </cell>
          <cell r="V178" t="str">
            <v>NULL</v>
          </cell>
          <cell r="W178" t="str">
            <v>H</v>
          </cell>
          <cell r="X178">
            <v>36042</v>
          </cell>
          <cell r="Y178">
            <v>42</v>
          </cell>
          <cell r="Z178">
            <v>5</v>
          </cell>
          <cell r="AA178" t="str">
            <v>NULL</v>
          </cell>
          <cell r="AB178" t="str">
            <v>NULL</v>
          </cell>
          <cell r="AC178" t="str">
            <v>Â¿Cuanto es el sueldo mensual que recibe el gobernador del Banco de MÃ©xico?&lt;br&gt;</v>
          </cell>
        </row>
        <row r="179">
          <cell r="A179">
            <v>6110000035116</v>
          </cell>
          <cell r="B179">
            <v>61100</v>
          </cell>
          <cell r="C179">
            <v>1</v>
          </cell>
          <cell r="D179">
            <v>42688</v>
          </cell>
          <cell r="E179" t="str">
            <v>NULL</v>
          </cell>
          <cell r="F179" t="str">
            <v>NULL</v>
          </cell>
          <cell r="G179" t="str">
            <v>VAZQUEZ</v>
          </cell>
          <cell r="H179" t="str">
            <v>MARTINEZ</v>
          </cell>
          <cell r="I179" t="str">
            <v>JOSE ALBERTO</v>
          </cell>
          <cell r="J179" t="str">
            <v>NULL</v>
          </cell>
          <cell r="K179" t="str">
            <v>AVENIDA PABLO SILVA GARCIA</v>
          </cell>
          <cell r="L179">
            <v>479</v>
          </cell>
          <cell r="M179" t="str">
            <v>NULL</v>
          </cell>
          <cell r="N179" t="str">
            <v>Lomas del Centenario</v>
          </cell>
          <cell r="O179">
            <v>6</v>
          </cell>
          <cell r="P179">
            <v>6010</v>
          </cell>
          <cell r="Q179">
            <v>28984</v>
          </cell>
          <cell r="R179">
            <v>3121624392</v>
          </cell>
          <cell r="S179" t="str">
            <v>javama25@gmail.com</v>
          </cell>
          <cell r="T179">
            <v>131</v>
          </cell>
          <cell r="U179" t="str">
            <v>NULL</v>
          </cell>
          <cell r="V179" t="str">
            <v>NULL</v>
          </cell>
          <cell r="W179" t="str">
            <v>H</v>
          </cell>
          <cell r="X179">
            <v>29214</v>
          </cell>
          <cell r="Y179">
            <v>14</v>
          </cell>
          <cell r="Z179">
            <v>7</v>
          </cell>
          <cell r="AA179" t="str">
            <v>NULL</v>
          </cell>
          <cell r="AB179" t="str">
            <v>NULL</v>
          </cell>
          <cell r="AC179" t="str">
            <v>INFORME DE LOS NUMEROS DE PROCEDIMIENTO, SI EN LOS MISMOS SE EMITIERON RESOLUCIONES ADMINISTRATIVAS, SI DERIVADAS DE ESTAS SE FINCARON MULTAS, ASI COMO SI LAS MISMAS FUERON RECURRIDAS O IMPUGNADAS POR OTROS MEDIOS DE DEFENSA POR EL BANCO A QUIEN LE HAYAN SIDO  INCOADAS, INDICANDO EL STATUS ACTUAL DE TALES CONTROVERSIAS Y QUE HAYAN SIDO CAUSADAS PORQUE ESE BANCO DE MEXICO HUBIESE DETERMINADO QUE EL BANCO SANTANDER SERFIN O BANCO SANTANDER (MEXICO) SA INSTITUCION DE BANCA MULTIPLE, HUBIESE INCUMPLIDO CON PROTOCOLOS, LINEAMIENTOS, NORMAS GENERALES O TECNICAS DISPUESTAS PARA EVITAR EL QUEBRANTAMIENTO A SUS PORTALES BANCARIOS, A PROVEER SERVICIOS GARANTIZANDO NO VULNERABILIDAD DE SUS OPERACIONES A SUS CLIENTES CON CUENTAS BANCARIAS DE ACCESO A SU BANCA ELECTRONICA QUE TUVIEREN CUENTAS BANCARIAS APERTURADAS CON ELLOS Y QUE SE HAYAN INICIADO O C0NCUIDO A PARTIR DEL AÃ‘O 2008, 2009, 2010, 2011, 2012, 2013 Y 2014&lt;br&gt;</v>
          </cell>
        </row>
        <row r="180">
          <cell r="A180">
            <v>6110000033716</v>
          </cell>
          <cell r="B180">
            <v>61100</v>
          </cell>
          <cell r="C180">
            <v>1</v>
          </cell>
          <cell r="D180">
            <v>42685</v>
          </cell>
          <cell r="E180" t="str">
            <v>NULL</v>
          </cell>
          <cell r="F180" t="str">
            <v>NULL</v>
          </cell>
          <cell r="G180" t="str">
            <v>MILLAN</v>
          </cell>
          <cell r="H180" t="str">
            <v>SANCHEZ</v>
          </cell>
          <cell r="I180" t="str">
            <v>LUIS EDGAR</v>
          </cell>
          <cell r="J180" t="str">
            <v>NULL</v>
          </cell>
          <cell r="K180" t="str">
            <v>SAN FRANCISCO</v>
          </cell>
          <cell r="L180">
            <v>10921</v>
          </cell>
          <cell r="M180">
            <v>10921</v>
          </cell>
          <cell r="N180" t="str">
            <v>San Francisco</v>
          </cell>
          <cell r="O180">
            <v>25</v>
          </cell>
          <cell r="P180">
            <v>25012</v>
          </cell>
          <cell r="Q180">
            <v>82134</v>
          </cell>
          <cell r="R180">
            <v>6691429615</v>
          </cell>
          <cell r="S180" t="str">
            <v>kosmoe_chito@hotmail.com</v>
          </cell>
          <cell r="T180">
            <v>131</v>
          </cell>
          <cell r="U180" t="str">
            <v>NULL</v>
          </cell>
          <cell r="V180" t="str">
            <v>NULL</v>
          </cell>
          <cell r="W180" t="str">
            <v>H</v>
          </cell>
          <cell r="X180">
            <v>35088</v>
          </cell>
          <cell r="Y180">
            <v>10</v>
          </cell>
          <cell r="Z180">
            <v>5</v>
          </cell>
          <cell r="AA180" t="str">
            <v>NULL</v>
          </cell>
          <cell r="AB180" t="str">
            <v>NULL</v>
          </cell>
          <cell r="AC180" t="str">
            <v>Â¿Cual es el sueldo de Enrique PeÃ±a Nieto mensual?&lt;br&gt;</v>
          </cell>
        </row>
        <row r="181">
          <cell r="A181">
            <v>6110000035216</v>
          </cell>
          <cell r="B181">
            <v>61100</v>
          </cell>
          <cell r="C181">
            <v>1</v>
          </cell>
          <cell r="D181">
            <v>42688</v>
          </cell>
          <cell r="E181" t="str">
            <v>NULL</v>
          </cell>
          <cell r="F181" t="str">
            <v>NULL</v>
          </cell>
          <cell r="G181" t="str">
            <v>GAXIOLA</v>
          </cell>
          <cell r="H181" t="str">
            <v>NULL</v>
          </cell>
          <cell r="I181" t="str">
            <v>DANIELA</v>
          </cell>
          <cell r="J181" t="str">
            <v>NULL</v>
          </cell>
          <cell r="K181" t="str">
            <v>JORGE NEGRETE</v>
          </cell>
          <cell r="L181">
            <v>4204</v>
          </cell>
          <cell r="M181" t="str">
            <v>NULL</v>
          </cell>
          <cell r="N181" t="str">
            <v>Benito JuÃ¡rez</v>
          </cell>
          <cell r="O181">
            <v>25</v>
          </cell>
          <cell r="P181">
            <v>25012</v>
          </cell>
          <cell r="Q181">
            <v>82180</v>
          </cell>
          <cell r="R181" t="str">
            <v>NULL</v>
          </cell>
          <cell r="S181" t="str">
            <v>danni06gaxiola@outlook.com</v>
          </cell>
          <cell r="T181">
            <v>131</v>
          </cell>
          <cell r="U181" t="str">
            <v>NULL</v>
          </cell>
          <cell r="V181" t="str">
            <v>NULL</v>
          </cell>
          <cell r="W181" t="str">
            <v>M</v>
          </cell>
          <cell r="X181">
            <v>35801</v>
          </cell>
          <cell r="Y181">
            <v>21</v>
          </cell>
          <cell r="Z181">
            <v>5</v>
          </cell>
          <cell r="AA181" t="str">
            <v>NULL</v>
          </cell>
          <cell r="AB181" t="str">
            <v>NULL</v>
          </cell>
          <cell r="AC181" t="str">
            <v>1.-Â¿cuanto a aumentado la tasa de interes desde el aÃ±o 2015 hasta aÃ±o en curso? 2.-Â¿que salario percibe un trabajador de esta dependencia? 3.-Â¿que se hace con los ingresos que percibe esta dependencia?&lt;br&gt;</v>
          </cell>
        </row>
        <row r="182">
          <cell r="A182">
            <v>6110000033816</v>
          </cell>
          <cell r="B182">
            <v>61100</v>
          </cell>
          <cell r="C182">
            <v>1</v>
          </cell>
          <cell r="D182">
            <v>42685</v>
          </cell>
          <cell r="E182" t="str">
            <v>NULL</v>
          </cell>
          <cell r="F182" t="str">
            <v>NULL</v>
          </cell>
          <cell r="G182" t="str">
            <v>LIZARRAGA</v>
          </cell>
          <cell r="H182" t="str">
            <v>MACIAS</v>
          </cell>
          <cell r="I182" t="str">
            <v>AILYN</v>
          </cell>
          <cell r="J182" t="str">
            <v>NULL</v>
          </cell>
          <cell r="K182" t="str">
            <v>MIGUEL HIDALGO</v>
          </cell>
          <cell r="L182" t="str">
            <v>S/N</v>
          </cell>
          <cell r="M182" t="str">
            <v>S/N</v>
          </cell>
          <cell r="N182" t="str">
            <v>Siqueiros</v>
          </cell>
          <cell r="O182">
            <v>25</v>
          </cell>
          <cell r="P182">
            <v>25012</v>
          </cell>
          <cell r="Q182">
            <v>82236</v>
          </cell>
          <cell r="R182" t="str">
            <v>NULL</v>
          </cell>
          <cell r="S182" t="str">
            <v>ailynlizarraga998@gmail.com</v>
          </cell>
          <cell r="T182">
            <v>131</v>
          </cell>
          <cell r="U182" t="str">
            <v>NULL</v>
          </cell>
          <cell r="V182" t="str">
            <v>NULL</v>
          </cell>
          <cell r="W182" t="str">
            <v>M</v>
          </cell>
          <cell r="X182">
            <v>35807</v>
          </cell>
          <cell r="Y182">
            <v>21</v>
          </cell>
          <cell r="Z182">
            <v>5</v>
          </cell>
          <cell r="AA182" t="str">
            <v>NULL</v>
          </cell>
          <cell r="AB182" t="str">
            <v>NULL</v>
          </cell>
          <cell r="AC182" t="str">
            <v>cual es el sueldo minimo del presidente del banco de mexico&lt;br&gt;</v>
          </cell>
        </row>
        <row r="183">
          <cell r="A183">
            <v>6110000035316</v>
          </cell>
          <cell r="B183">
            <v>61100</v>
          </cell>
          <cell r="C183">
            <v>1</v>
          </cell>
          <cell r="D183">
            <v>42688</v>
          </cell>
          <cell r="E183" t="str">
            <v>NULL</v>
          </cell>
          <cell r="F183" t="str">
            <v>NULL</v>
          </cell>
          <cell r="G183" t="str">
            <v>BLASQUEZ</v>
          </cell>
          <cell r="H183" t="str">
            <v>MONROY</v>
          </cell>
          <cell r="I183" t="str">
            <v>GUSTAVO ROJO</v>
          </cell>
          <cell r="J183" t="str">
            <v>NULL</v>
          </cell>
          <cell r="K183" t="str">
            <v>POTRERO DEL LLANO</v>
          </cell>
          <cell r="L183">
            <v>136</v>
          </cell>
          <cell r="M183" t="str">
            <v>NULL</v>
          </cell>
          <cell r="N183" t="str">
            <v>Petrolera</v>
          </cell>
          <cell r="O183">
            <v>9</v>
          </cell>
          <cell r="P183">
            <v>9002</v>
          </cell>
          <cell r="Q183">
            <v>2480</v>
          </cell>
          <cell r="R183" t="str">
            <v>NULL</v>
          </cell>
          <cell r="S183" t="str">
            <v>rojobm@yahoo.com</v>
          </cell>
          <cell r="T183">
            <v>131</v>
          </cell>
          <cell r="U183" t="str">
            <v>NULL</v>
          </cell>
          <cell r="V183" t="str">
            <v>NULL</v>
          </cell>
          <cell r="W183" t="str">
            <v>H</v>
          </cell>
          <cell r="X183">
            <v>29276</v>
          </cell>
          <cell r="Y183">
            <v>14</v>
          </cell>
          <cell r="Z183">
            <v>5</v>
          </cell>
          <cell r="AA183" t="str">
            <v>NULL</v>
          </cell>
          <cell r="AB183" t="str">
            <v>6110000035316.pdf</v>
          </cell>
          <cell r="AC183" t="str">
            <v>Â¿CuÃ¡l es el Ã­ndice de morosidad y el Ã­ndice de morosidad ajustado de cada uno de los emisores de tarjetas de crÃ©dito por tipo de tarjeta (clÃ¡sica, oro, platinum y bÃ¡sicas)?&lt;br&gt;</v>
          </cell>
        </row>
        <row r="184">
          <cell r="A184">
            <v>6110000033916</v>
          </cell>
          <cell r="B184">
            <v>61100</v>
          </cell>
          <cell r="C184">
            <v>1</v>
          </cell>
          <cell r="D184">
            <v>42685</v>
          </cell>
          <cell r="E184" t="str">
            <v>NULL</v>
          </cell>
          <cell r="F184" t="str">
            <v>NULL</v>
          </cell>
          <cell r="G184" t="str">
            <v>LIZARRAGA</v>
          </cell>
          <cell r="H184" t="str">
            <v>ANGUIANO</v>
          </cell>
          <cell r="I184" t="str">
            <v>JESUS ADRIAN</v>
          </cell>
          <cell r="J184" t="str">
            <v>NULL</v>
          </cell>
          <cell r="K184" t="str">
            <v>TAMAULIPAS</v>
          </cell>
          <cell r="L184">
            <v>836</v>
          </cell>
          <cell r="M184" t="str">
            <v>NULL</v>
          </cell>
          <cell r="N184" t="str">
            <v>Montuosa</v>
          </cell>
          <cell r="O184">
            <v>25</v>
          </cell>
          <cell r="P184">
            <v>25012</v>
          </cell>
          <cell r="Q184">
            <v>82030</v>
          </cell>
          <cell r="R184">
            <v>6691108170</v>
          </cell>
          <cell r="S184" t="str">
            <v>adrian.lga1@hotmail.com</v>
          </cell>
          <cell r="T184">
            <v>131</v>
          </cell>
          <cell r="U184" t="str">
            <v>NULL</v>
          </cell>
          <cell r="V184" t="str">
            <v>NULL</v>
          </cell>
          <cell r="W184" t="str">
            <v>H</v>
          </cell>
          <cell r="X184">
            <v>35831</v>
          </cell>
          <cell r="Y184">
            <v>33</v>
          </cell>
          <cell r="Z184">
            <v>5</v>
          </cell>
          <cell r="AA184" t="str">
            <v>NULL</v>
          </cell>
          <cell r="AB184" t="str">
            <v>NULL</v>
          </cell>
          <cell r="AC184" t="str">
            <v>Â¿Cual es el presupuesto mensual para comida en oficina que tiene el Secretario de Hacienda?&lt;br&gt;</v>
          </cell>
        </row>
        <row r="185">
          <cell r="A185">
            <v>6110000034016</v>
          </cell>
          <cell r="B185">
            <v>61100</v>
          </cell>
          <cell r="C185">
            <v>1</v>
          </cell>
          <cell r="D185">
            <v>42685</v>
          </cell>
          <cell r="E185" t="str">
            <v>NULL</v>
          </cell>
          <cell r="F185" t="str">
            <v>NULL</v>
          </cell>
          <cell r="G185" t="str">
            <v>BOND</v>
          </cell>
          <cell r="H185" t="str">
            <v>NULL</v>
          </cell>
          <cell r="I185" t="str">
            <v>JAMES</v>
          </cell>
          <cell r="J185" t="str">
            <v>NULL</v>
          </cell>
          <cell r="K185" t="str">
            <v>ANTONIO R PEREZ</v>
          </cell>
          <cell r="L185">
            <v>1</v>
          </cell>
          <cell r="M185" t="str">
            <v>NULL</v>
          </cell>
          <cell r="N185" t="str">
            <v>2a AmpliaciÃ³n Felipe Angeles</v>
          </cell>
          <cell r="O185">
            <v>25</v>
          </cell>
          <cell r="P185">
            <v>25012</v>
          </cell>
          <cell r="Q185">
            <v>82090</v>
          </cell>
          <cell r="R185" t="str">
            <v>NULL</v>
          </cell>
          <cell r="S185" t="str">
            <v>imanol_jara@hotmail.com</v>
          </cell>
          <cell r="T185">
            <v>131</v>
          </cell>
          <cell r="U185" t="str">
            <v>NULL</v>
          </cell>
          <cell r="V185" t="str">
            <v>NULL</v>
          </cell>
          <cell r="W185" t="str">
            <v>H</v>
          </cell>
          <cell r="X185" t="str">
            <v>NULL</v>
          </cell>
          <cell r="Y185">
            <v>0</v>
          </cell>
          <cell r="Z185">
            <v>5</v>
          </cell>
          <cell r="AA185" t="str">
            <v>NULL</v>
          </cell>
          <cell r="AB185" t="str">
            <v>NULL</v>
          </cell>
          <cell r="AC185" t="str">
            <v>Â¿ cuantas divisas extranjeras al pais cada dia en 2016?&lt;br&gt;</v>
          </cell>
        </row>
        <row r="186">
          <cell r="A186">
            <v>6110000035416</v>
          </cell>
          <cell r="B186">
            <v>61100</v>
          </cell>
          <cell r="C186">
            <v>1</v>
          </cell>
          <cell r="D186">
            <v>42688</v>
          </cell>
          <cell r="E186" t="str">
            <v>NULL</v>
          </cell>
          <cell r="F186" t="str">
            <v>NULL</v>
          </cell>
          <cell r="G186" t="str">
            <v>V</v>
          </cell>
          <cell r="H186" t="str">
            <v>NULL</v>
          </cell>
          <cell r="I186" t="str">
            <v>PEDRO</v>
          </cell>
          <cell r="J186" t="str">
            <v>NULL</v>
          </cell>
          <cell r="K186">
            <v>34</v>
          </cell>
          <cell r="L186">
            <v>1</v>
          </cell>
          <cell r="M186" t="str">
            <v>NULL</v>
          </cell>
          <cell r="N186" t="str">
            <v>Cafetales</v>
          </cell>
          <cell r="O186">
            <v>9</v>
          </cell>
          <cell r="P186">
            <v>9003</v>
          </cell>
          <cell r="Q186">
            <v>4918</v>
          </cell>
          <cell r="R186" t="str">
            <v>NULL</v>
          </cell>
          <cell r="S186" t="str">
            <v>NULL</v>
          </cell>
          <cell r="T186">
            <v>131</v>
          </cell>
          <cell r="U186" t="str">
            <v>NULL</v>
          </cell>
          <cell r="V186" t="str">
            <v>NULL</v>
          </cell>
          <cell r="W186" t="str">
            <v>H</v>
          </cell>
          <cell r="X186" t="str">
            <v>NULL</v>
          </cell>
          <cell r="Y186">
            <v>40</v>
          </cell>
          <cell r="Z186">
            <v>5</v>
          </cell>
          <cell r="AA186" t="str">
            <v>NULL</v>
          </cell>
          <cell r="AB186" t="str">
            <v>NULL</v>
          </cell>
          <cell r="AC186" t="str">
            <v>Basado en mi derecho a la informaciÃ³n, solicito saber cuÃ¡nto gastÃ³ esta dependencia en marcos de la celebraciÃ³n de las fiestas decembrinas (fiestas, rifas, regalos por DÃ­a de Navidad) , del 2012 a 2015. Favor de desglosar los montos. Gracias&lt;br&gt;</v>
          </cell>
        </row>
        <row r="187">
          <cell r="A187">
            <v>6110000035516</v>
          </cell>
          <cell r="B187">
            <v>61100</v>
          </cell>
          <cell r="C187">
            <v>1</v>
          </cell>
          <cell r="D187">
            <v>42688</v>
          </cell>
          <cell r="E187" t="str">
            <v>NULL</v>
          </cell>
          <cell r="F187" t="str">
            <v>NULL</v>
          </cell>
          <cell r="G187" t="str">
            <v>ALVAREZ</v>
          </cell>
          <cell r="H187" t="str">
            <v>SANCHEZ</v>
          </cell>
          <cell r="I187" t="str">
            <v>SOL</v>
          </cell>
          <cell r="J187" t="str">
            <v>NULL</v>
          </cell>
          <cell r="K187" t="str">
            <v>2A CDA BELISARIO DOMINGUEZ</v>
          </cell>
          <cell r="L187">
            <v>19</v>
          </cell>
          <cell r="M187" t="str">
            <v>NULL</v>
          </cell>
          <cell r="N187" t="str">
            <v>Del Carmen</v>
          </cell>
          <cell r="O187">
            <v>9</v>
          </cell>
          <cell r="P187">
            <v>9003</v>
          </cell>
          <cell r="Q187">
            <v>4100</v>
          </cell>
          <cell r="R187" t="str">
            <v>NULL</v>
          </cell>
          <cell r="S187" t="str">
            <v>sol@maildrop.cc</v>
          </cell>
          <cell r="T187">
            <v>131</v>
          </cell>
          <cell r="U187" t="str">
            <v>NULL</v>
          </cell>
          <cell r="V187" t="str">
            <v>NULL</v>
          </cell>
          <cell r="W187" t="str">
            <v>M</v>
          </cell>
          <cell r="X187">
            <v>25301</v>
          </cell>
          <cell r="Y187">
            <v>40</v>
          </cell>
          <cell r="Z187">
            <v>5</v>
          </cell>
          <cell r="AA187" t="str">
            <v>NULL</v>
          </cell>
          <cell r="AB187" t="str">
            <v>NULL</v>
          </cell>
          <cell r="AC187" t="str">
            <v>Solicito los datos curriculares completos del Subgerente de DiseÃ±o y AdministraciÃ³n de CampaÃ±as, del Subgerente de ComunicaciÃ³n Social y del Subgerente de ComunicaciÃ³n Interna. He consultado la pÃ¡gina de funcionarios pÃºblicos registrados y no se encuentra publicada la citada informaciÃ³n como en el resto, por lo que solicito dicha informaciÃ³n curricular.&lt;br&gt;</v>
          </cell>
        </row>
        <row r="188">
          <cell r="A188">
            <v>6110000035616</v>
          </cell>
          <cell r="B188">
            <v>61100</v>
          </cell>
          <cell r="C188">
            <v>1</v>
          </cell>
          <cell r="D188">
            <v>42688</v>
          </cell>
          <cell r="E188" t="str">
            <v xml:space="preserve">  </v>
          </cell>
          <cell r="F188" t="str">
            <v>NULL</v>
          </cell>
          <cell r="G188" t="str">
            <v>SANTIAGO</v>
          </cell>
          <cell r="H188" t="str">
            <v>SANTIAGO</v>
          </cell>
          <cell r="I188" t="str">
            <v>SUSANA</v>
          </cell>
          <cell r="J188" t="str">
            <v>NULL</v>
          </cell>
          <cell r="K188" t="str">
            <v xml:space="preserve">  </v>
          </cell>
          <cell r="L188" t="str">
            <v xml:space="preserve">  </v>
          </cell>
          <cell r="M188" t="str">
            <v xml:space="preserve">  </v>
          </cell>
          <cell r="N188" t="str">
            <v>San Rafael Chamapa</v>
          </cell>
          <cell r="O188">
            <v>15</v>
          </cell>
          <cell r="P188">
            <v>15057</v>
          </cell>
          <cell r="Q188">
            <v>53660</v>
          </cell>
          <cell r="R188">
            <v>0</v>
          </cell>
          <cell r="S188" t="str">
            <v>susyss27@outlook.com</v>
          </cell>
          <cell r="T188">
            <v>131</v>
          </cell>
          <cell r="U188" t="str">
            <v>NULL</v>
          </cell>
          <cell r="V188" t="str">
            <v>NULL</v>
          </cell>
          <cell r="W188" t="str">
            <v>H</v>
          </cell>
          <cell r="X188">
            <v>42370</v>
          </cell>
          <cell r="Y188">
            <v>0</v>
          </cell>
          <cell r="Z188">
            <v>5</v>
          </cell>
          <cell r="AA188" t="str">
            <v>Ninguno</v>
          </cell>
          <cell r="AB188" t="str">
            <v>NULL</v>
          </cell>
          <cell r="AC188" t="str">
            <v>Â¿A CUANTO ASCIENDE SU PRESUPUESTO ANUAL DE 2016? Â¿HASTA EL DÃA DE ESTA SOLICITUD, CUANTO SE HA EROGADO? Y Â¿QUÃ‰ PORCENTAJE SE HA DESTINADO EN APOYO A LAS PERSONAS CON DISCAPACIDAD? (PUEDE SER DESDE INFRAESTRUCTURA EN SUS INSTALACIONES HASTA APOYOS MONETARIOS O DE CUALQUIER OTRO TIPO).</v>
          </cell>
        </row>
        <row r="189">
          <cell r="A189">
            <v>6110000035716</v>
          </cell>
          <cell r="B189">
            <v>61100</v>
          </cell>
          <cell r="C189">
            <v>1</v>
          </cell>
          <cell r="D189">
            <v>42688</v>
          </cell>
          <cell r="E189" t="str">
            <v>NULL</v>
          </cell>
          <cell r="F189" t="str">
            <v>NULL</v>
          </cell>
          <cell r="G189" t="str">
            <v>BONILLA</v>
          </cell>
          <cell r="H189" t="str">
            <v>LOPEZ</v>
          </cell>
          <cell r="I189" t="str">
            <v>JUAN JESUS</v>
          </cell>
          <cell r="J189" t="str">
            <v>NULL</v>
          </cell>
          <cell r="K189" t="str">
            <v>QEDR</v>
          </cell>
          <cell r="L189">
            <v>125</v>
          </cell>
          <cell r="M189">
            <v>8553</v>
          </cell>
          <cell r="N189" t="str">
            <v>Antiguo Aeropuerto</v>
          </cell>
          <cell r="O189">
            <v>25</v>
          </cell>
          <cell r="P189">
            <v>25012</v>
          </cell>
          <cell r="Q189">
            <v>82146</v>
          </cell>
          <cell r="R189" t="str">
            <v>NULL</v>
          </cell>
          <cell r="S189" t="str">
            <v>juanjesus12334@gmail.com</v>
          </cell>
          <cell r="T189">
            <v>131</v>
          </cell>
          <cell r="U189" t="str">
            <v>NULL</v>
          </cell>
          <cell r="V189" t="str">
            <v>NULL</v>
          </cell>
          <cell r="W189" t="str">
            <v>H</v>
          </cell>
          <cell r="X189">
            <v>40144</v>
          </cell>
          <cell r="Y189">
            <v>28</v>
          </cell>
          <cell r="Z189">
            <v>5</v>
          </cell>
          <cell r="AA189" t="str">
            <v>NULL</v>
          </cell>
          <cell r="AB189" t="str">
            <v>NULL</v>
          </cell>
          <cell r="AC189" t="str">
            <v>Â¿cuanto dinero dinero ingresa el estaDO DE SINALOA AL AÃ‘O?&lt;br&gt;</v>
          </cell>
        </row>
        <row r="190">
          <cell r="A190">
            <v>6110000035816</v>
          </cell>
          <cell r="B190">
            <v>61100</v>
          </cell>
          <cell r="C190">
            <v>1</v>
          </cell>
          <cell r="D190">
            <v>42688</v>
          </cell>
          <cell r="E190" t="str">
            <v>NULL</v>
          </cell>
          <cell r="F190" t="str">
            <v>NULL</v>
          </cell>
          <cell r="G190" t="str">
            <v>TAPIA</v>
          </cell>
          <cell r="H190" t="str">
            <v>NULL</v>
          </cell>
          <cell r="I190" t="str">
            <v>EVELIN</v>
          </cell>
          <cell r="J190" t="str">
            <v>NULL</v>
          </cell>
          <cell r="K190" t="str">
            <v>ESTERO</v>
          </cell>
          <cell r="L190">
            <v>302</v>
          </cell>
          <cell r="M190" t="str">
            <v>NULL</v>
          </cell>
          <cell r="N190" t="str">
            <v>Independencia</v>
          </cell>
          <cell r="O190">
            <v>25</v>
          </cell>
          <cell r="P190">
            <v>25012</v>
          </cell>
          <cell r="Q190">
            <v>82010</v>
          </cell>
          <cell r="R190" t="str">
            <v>NULL</v>
          </cell>
          <cell r="S190" t="str">
            <v>rozy_ozuna@hotmail.com</v>
          </cell>
          <cell r="T190">
            <v>131</v>
          </cell>
          <cell r="U190" t="str">
            <v>NULL</v>
          </cell>
          <cell r="V190" t="str">
            <v>NULL</v>
          </cell>
          <cell r="W190" t="str">
            <v>M</v>
          </cell>
          <cell r="X190">
            <v>35709</v>
          </cell>
          <cell r="Y190">
            <v>10</v>
          </cell>
          <cell r="Z190">
            <v>5</v>
          </cell>
          <cell r="AA190" t="str">
            <v>NULL</v>
          </cell>
          <cell r="AB190" t="str">
            <v>NULL</v>
          </cell>
          <cell r="AC190" t="str">
            <v>Â¿Que requisitos se necesitan para obtener un financiamiento ?&lt;br&gt;</v>
          </cell>
        </row>
        <row r="191">
          <cell r="A191">
            <v>6110000035916</v>
          </cell>
          <cell r="B191">
            <v>61100</v>
          </cell>
          <cell r="C191">
            <v>1</v>
          </cell>
          <cell r="D191">
            <v>42688</v>
          </cell>
          <cell r="E191" t="str">
            <v>NULL</v>
          </cell>
          <cell r="F191" t="str">
            <v>NULL</v>
          </cell>
          <cell r="G191" t="str">
            <v>VIDAL</v>
          </cell>
          <cell r="H191" t="str">
            <v>GONZALEZ</v>
          </cell>
          <cell r="I191" t="str">
            <v>CHRISTIAN JOSUE</v>
          </cell>
          <cell r="J191" t="str">
            <v>NULL</v>
          </cell>
          <cell r="K191" t="str">
            <v>AVENIDA JACARANDAS</v>
          </cell>
          <cell r="L191">
            <v>85</v>
          </cell>
          <cell r="M191" t="str">
            <v>NULL</v>
          </cell>
          <cell r="N191" t="str">
            <v>San JoaquÃ­n</v>
          </cell>
          <cell r="O191">
            <v>25</v>
          </cell>
          <cell r="P191">
            <v>25012</v>
          </cell>
          <cell r="Q191">
            <v>82139</v>
          </cell>
          <cell r="R191" t="str">
            <v>NULL</v>
          </cell>
          <cell r="S191" t="str">
            <v>cristian.josue@hotmail.com</v>
          </cell>
          <cell r="T191">
            <v>131</v>
          </cell>
          <cell r="U191" t="str">
            <v>NULL</v>
          </cell>
          <cell r="V191" t="str">
            <v>NULL</v>
          </cell>
          <cell r="W191" t="str">
            <v>H</v>
          </cell>
          <cell r="X191">
            <v>34981</v>
          </cell>
          <cell r="Y191">
            <v>21</v>
          </cell>
          <cell r="Z191">
            <v>5</v>
          </cell>
          <cell r="AA191" t="str">
            <v>NULL</v>
          </cell>
          <cell r="AB191" t="str">
            <v>NULL</v>
          </cell>
          <cell r="AC191" t="str">
            <v>Â¿cuanto gana el gobernador de este Ã³rgano autÃ³nomo?&lt;br&gt;</v>
          </cell>
        </row>
        <row r="192">
          <cell r="A192">
            <v>6110000036016</v>
          </cell>
          <cell r="B192">
            <v>61100</v>
          </cell>
          <cell r="C192">
            <v>1</v>
          </cell>
          <cell r="D192">
            <v>42688</v>
          </cell>
          <cell r="E192" t="str">
            <v>NULL</v>
          </cell>
          <cell r="F192" t="str">
            <v>NULL</v>
          </cell>
          <cell r="G192" t="str">
            <v>TÃ‰LLEZ</v>
          </cell>
          <cell r="H192" t="str">
            <v>TORRES</v>
          </cell>
          <cell r="I192" t="str">
            <v>TANIA LIZETH</v>
          </cell>
          <cell r="J192" t="str">
            <v>NULL</v>
          </cell>
          <cell r="K192" t="str">
            <v>SANTA MARÃA</v>
          </cell>
          <cell r="L192">
            <v>12001</v>
          </cell>
          <cell r="M192">
            <v>12001</v>
          </cell>
          <cell r="N192" t="str">
            <v>Valle Del Ejido</v>
          </cell>
          <cell r="O192">
            <v>25</v>
          </cell>
          <cell r="P192">
            <v>25012</v>
          </cell>
          <cell r="Q192">
            <v>82134</v>
          </cell>
          <cell r="R192">
            <v>6961009141</v>
          </cell>
          <cell r="S192" t="str">
            <v>tanya_love23@hotmail.com</v>
          </cell>
          <cell r="T192">
            <v>131</v>
          </cell>
          <cell r="U192" t="str">
            <v>NULL</v>
          </cell>
          <cell r="V192" t="str">
            <v>NULL</v>
          </cell>
          <cell r="W192" t="str">
            <v>M</v>
          </cell>
          <cell r="X192">
            <v>35999</v>
          </cell>
          <cell r="Y192">
            <v>20</v>
          </cell>
          <cell r="Z192">
            <v>5</v>
          </cell>
          <cell r="AA192" t="str">
            <v>NULL</v>
          </cell>
          <cell r="AB192" t="str">
            <v>NULL</v>
          </cell>
          <cell r="AC192" t="str">
            <v>Â¿CuÃ¡l es el salario mÃ­nimo del gobernador de este Ã³rgano autÃ³nomo?&lt;br&gt;</v>
          </cell>
        </row>
        <row r="193">
          <cell r="A193">
            <v>6110000036116</v>
          </cell>
          <cell r="B193">
            <v>61100</v>
          </cell>
          <cell r="C193">
            <v>1</v>
          </cell>
          <cell r="D193">
            <v>42688</v>
          </cell>
          <cell r="E193" t="str">
            <v>NULL</v>
          </cell>
          <cell r="F193" t="str">
            <v>NULL</v>
          </cell>
          <cell r="G193" t="str">
            <v>GARCIA</v>
          </cell>
          <cell r="H193" t="str">
            <v>MUÃ‘OZ</v>
          </cell>
          <cell r="I193" t="str">
            <v>PRYSCYLA</v>
          </cell>
          <cell r="J193" t="str">
            <v>NULL</v>
          </cell>
          <cell r="K193" t="str">
            <v>OLAS ALTAS</v>
          </cell>
          <cell r="L193">
            <v>562</v>
          </cell>
          <cell r="M193">
            <v>80880</v>
          </cell>
          <cell r="N193" t="str">
            <v>ConcentraciÃ³n 5 de Febrero</v>
          </cell>
          <cell r="O193">
            <v>25</v>
          </cell>
          <cell r="P193">
            <v>25017</v>
          </cell>
          <cell r="Q193">
            <v>81985</v>
          </cell>
          <cell r="R193">
            <v>516242175456</v>
          </cell>
          <cell r="S193" t="str">
            <v>garpr@hotmail.com</v>
          </cell>
          <cell r="T193">
            <v>131</v>
          </cell>
          <cell r="U193" t="str">
            <v>NULL</v>
          </cell>
          <cell r="V193" t="str">
            <v>NULL</v>
          </cell>
          <cell r="W193" t="str">
            <v>M</v>
          </cell>
          <cell r="X193">
            <v>35753</v>
          </cell>
          <cell r="Y193">
            <v>21</v>
          </cell>
          <cell r="Z193">
            <v>5</v>
          </cell>
          <cell r="AA193" t="str">
            <v>NULL</v>
          </cell>
          <cell r="AB193" t="str">
            <v>NULL</v>
          </cell>
          <cell r="AC193" t="str">
            <v>cuantas demandas tienen por perdida de dinero&lt;br&gt;</v>
          </cell>
        </row>
        <row r="194">
          <cell r="A194">
            <v>6110000036216</v>
          </cell>
          <cell r="B194">
            <v>61100</v>
          </cell>
          <cell r="C194">
            <v>1</v>
          </cell>
          <cell r="D194">
            <v>42688</v>
          </cell>
          <cell r="E194" t="str">
            <v>NULL</v>
          </cell>
          <cell r="F194" t="str">
            <v>NULL</v>
          </cell>
          <cell r="G194" t="str">
            <v>TIRADO</v>
          </cell>
          <cell r="H194" t="str">
            <v>OSUNA</v>
          </cell>
          <cell r="I194" t="str">
            <v>KARLA</v>
          </cell>
          <cell r="J194" t="str">
            <v>NULL</v>
          </cell>
          <cell r="K194" t="str">
            <v>BUGAMBILIA</v>
          </cell>
          <cell r="L194">
            <v>6238</v>
          </cell>
          <cell r="M194">
            <v>9857281</v>
          </cell>
          <cell r="N194" t="str">
            <v>Lomas Del Ã©bano</v>
          </cell>
          <cell r="O194">
            <v>25</v>
          </cell>
          <cell r="P194">
            <v>25012</v>
          </cell>
          <cell r="Q194">
            <v>82198</v>
          </cell>
          <cell r="R194" t="str">
            <v>NULL</v>
          </cell>
          <cell r="S194" t="str">
            <v>kttirado11@gmail.com</v>
          </cell>
          <cell r="T194">
            <v>131</v>
          </cell>
          <cell r="U194" t="str">
            <v>NULL</v>
          </cell>
          <cell r="V194" t="str">
            <v>NULL</v>
          </cell>
          <cell r="W194" t="str">
            <v>M</v>
          </cell>
          <cell r="X194">
            <v>35806</v>
          </cell>
          <cell r="Y194">
            <v>21</v>
          </cell>
          <cell r="Z194">
            <v>5</v>
          </cell>
          <cell r="AA194" t="str">
            <v>NULL</v>
          </cell>
          <cell r="AB194" t="str">
            <v>NULL</v>
          </cell>
          <cell r="AC194" t="str">
            <v>Â¿cual es el salario que tiene el gobernador de la instituciÃ³n?&lt;br&gt;</v>
          </cell>
        </row>
        <row r="195">
          <cell r="A195">
            <v>6110000036316</v>
          </cell>
          <cell r="B195">
            <v>61100</v>
          </cell>
          <cell r="C195">
            <v>1</v>
          </cell>
          <cell r="D195">
            <v>42688</v>
          </cell>
          <cell r="E195" t="str">
            <v>NULL</v>
          </cell>
          <cell r="F195" t="str">
            <v>NULL</v>
          </cell>
          <cell r="G195" t="str">
            <v>ZAYAS</v>
          </cell>
          <cell r="H195" t="str">
            <v>COTA</v>
          </cell>
          <cell r="I195" t="str">
            <v>OSCAR OCTAVIO</v>
          </cell>
          <cell r="J195" t="str">
            <v>NULL</v>
          </cell>
          <cell r="K195" t="str">
            <v>HACIANDA SAN ISIDRO</v>
          </cell>
          <cell r="L195">
            <v>5310</v>
          </cell>
          <cell r="M195" t="str">
            <v>NULL</v>
          </cell>
          <cell r="N195" t="str">
            <v>Venadillo</v>
          </cell>
          <cell r="O195">
            <v>25</v>
          </cell>
          <cell r="P195">
            <v>25012</v>
          </cell>
          <cell r="Q195">
            <v>82129</v>
          </cell>
          <cell r="R195" t="str">
            <v>NULL</v>
          </cell>
          <cell r="S195" t="str">
            <v>oscar.zayas@hotmail.com</v>
          </cell>
          <cell r="T195">
            <v>131</v>
          </cell>
          <cell r="U195" t="str">
            <v>NULL</v>
          </cell>
          <cell r="V195" t="str">
            <v>NULL</v>
          </cell>
          <cell r="W195" t="str">
            <v>H</v>
          </cell>
          <cell r="X195">
            <v>36146</v>
          </cell>
          <cell r="Y195">
            <v>21</v>
          </cell>
          <cell r="Z195">
            <v>5</v>
          </cell>
          <cell r="AA195" t="str">
            <v>NULL</v>
          </cell>
          <cell r="AB195" t="str">
            <v>NULL</v>
          </cell>
          <cell r="AC195" t="str">
            <v>Â¿Cuanto gana el presidente del Banco de MÃ©xico?&lt;br&gt;</v>
          </cell>
        </row>
        <row r="196">
          <cell r="A196">
            <v>6110000036416</v>
          </cell>
          <cell r="B196">
            <v>61100</v>
          </cell>
          <cell r="C196">
            <v>1</v>
          </cell>
          <cell r="D196">
            <v>42688</v>
          </cell>
          <cell r="E196" t="str">
            <v>NULL</v>
          </cell>
          <cell r="F196" t="str">
            <v>NULL</v>
          </cell>
          <cell r="G196" t="str">
            <v>PEREZ</v>
          </cell>
          <cell r="H196" t="str">
            <v>SANCHEZ</v>
          </cell>
          <cell r="I196" t="str">
            <v>MANUEL</v>
          </cell>
          <cell r="J196" t="str">
            <v>NULL</v>
          </cell>
          <cell r="K196" t="str">
            <v>CENTAURO DEL NORTE</v>
          </cell>
          <cell r="L196">
            <v>166</v>
          </cell>
          <cell r="M196">
            <v>160</v>
          </cell>
          <cell r="N196" t="str">
            <v>Pueblo Nuevo</v>
          </cell>
          <cell r="O196">
            <v>25</v>
          </cell>
          <cell r="P196">
            <v>25012</v>
          </cell>
          <cell r="Q196">
            <v>82120</v>
          </cell>
          <cell r="R196">
            <v>6961127718</v>
          </cell>
          <cell r="S196" t="str">
            <v>manuel_morza@hotmail.com</v>
          </cell>
          <cell r="T196">
            <v>131</v>
          </cell>
          <cell r="U196" t="str">
            <v>NULL</v>
          </cell>
          <cell r="V196" t="str">
            <v>NULL</v>
          </cell>
          <cell r="W196" t="str">
            <v>H</v>
          </cell>
          <cell r="X196">
            <v>35757</v>
          </cell>
          <cell r="Y196">
            <v>21</v>
          </cell>
          <cell r="Z196">
            <v>5</v>
          </cell>
          <cell r="AA196" t="str">
            <v>NULL</v>
          </cell>
          <cell r="AB196" t="str">
            <v>NULL</v>
          </cell>
          <cell r="AC196" t="str">
            <v>Â¿cual es la cantidad de reservas internacionales que tiene mexico?&lt;br&gt;</v>
          </cell>
        </row>
        <row r="197">
          <cell r="A197">
            <v>6110000036516</v>
          </cell>
          <cell r="B197">
            <v>61100</v>
          </cell>
          <cell r="C197">
            <v>1</v>
          </cell>
          <cell r="D197">
            <v>42688</v>
          </cell>
          <cell r="E197" t="str">
            <v>NULL</v>
          </cell>
          <cell r="F197" t="str">
            <v>NULL</v>
          </cell>
          <cell r="G197" t="str">
            <v>VARGAS</v>
          </cell>
          <cell r="H197" t="str">
            <v>LOPEZ</v>
          </cell>
          <cell r="I197" t="str">
            <v>VICTOR</v>
          </cell>
          <cell r="J197" t="str">
            <v>NULL</v>
          </cell>
          <cell r="K197" t="str">
            <v>AMERICA LIBRE</v>
          </cell>
          <cell r="L197">
            <v>12</v>
          </cell>
          <cell r="M197">
            <v>12</v>
          </cell>
          <cell r="N197" t="str">
            <v>Marcelo Loya</v>
          </cell>
          <cell r="O197">
            <v>25</v>
          </cell>
          <cell r="P197">
            <v>25014</v>
          </cell>
          <cell r="Q197">
            <v>82808</v>
          </cell>
          <cell r="R197" t="str">
            <v>NULL</v>
          </cell>
          <cell r="S197" t="str">
            <v>vititorvargas95@hotmail.com</v>
          </cell>
          <cell r="T197">
            <v>131</v>
          </cell>
          <cell r="U197" t="str">
            <v>NULL</v>
          </cell>
          <cell r="V197" t="str">
            <v>NULL</v>
          </cell>
          <cell r="W197" t="str">
            <v>H</v>
          </cell>
          <cell r="X197">
            <v>42673</v>
          </cell>
          <cell r="Y197">
            <v>21</v>
          </cell>
          <cell r="Z197">
            <v>5</v>
          </cell>
          <cell r="AA197" t="str">
            <v>NULL</v>
          </cell>
          <cell r="AB197" t="str">
            <v>NULL</v>
          </cell>
          <cell r="AC197" t="str">
            <v>cuales son los mecanismos que utilizan para no permitir la devaluacion de la moneda&lt;br&gt;</v>
          </cell>
        </row>
        <row r="198">
          <cell r="A198">
            <v>6110000034816</v>
          </cell>
          <cell r="B198">
            <v>61100</v>
          </cell>
          <cell r="C198">
            <v>1</v>
          </cell>
          <cell r="D198">
            <v>42688</v>
          </cell>
          <cell r="E198" t="str">
            <v>NULL</v>
          </cell>
          <cell r="F198" t="str">
            <v>NULL</v>
          </cell>
          <cell r="G198" t="str">
            <v>CRUZ</v>
          </cell>
          <cell r="H198" t="str">
            <v>RIVERA</v>
          </cell>
          <cell r="I198" t="str">
            <v>JOSE MARIA</v>
          </cell>
          <cell r="J198" t="str">
            <v>NULL</v>
          </cell>
          <cell r="K198" t="str">
            <v>HIDALGO</v>
          </cell>
          <cell r="L198">
            <v>109</v>
          </cell>
          <cell r="M198" t="str">
            <v>NULL</v>
          </cell>
          <cell r="N198" t="str">
            <v>Santa Ana TepetitlÃ¡n</v>
          </cell>
          <cell r="O198">
            <v>14</v>
          </cell>
          <cell r="P198">
            <v>14120</v>
          </cell>
          <cell r="Q198">
            <v>45230</v>
          </cell>
          <cell r="R198" t="str">
            <v>NULL</v>
          </cell>
          <cell r="S198" t="str">
            <v>chivas.oso@hotmail.com</v>
          </cell>
          <cell r="T198">
            <v>131</v>
          </cell>
          <cell r="U198" t="str">
            <v>NULL</v>
          </cell>
          <cell r="V198" t="str">
            <v>NULL</v>
          </cell>
          <cell r="W198" t="str">
            <v>NULL</v>
          </cell>
          <cell r="X198">
            <v>35073</v>
          </cell>
          <cell r="Y198">
            <v>21</v>
          </cell>
          <cell r="Z198">
            <v>5</v>
          </cell>
          <cell r="AA198" t="str">
            <v>NULL</v>
          </cell>
          <cell r="AB198" t="str">
            <v>NULL</v>
          </cell>
          <cell r="AC198" t="str">
            <v>acceso a datos personales&lt;br&gt;</v>
          </cell>
        </row>
        <row r="199">
          <cell r="A199">
            <v>6110000036616</v>
          </cell>
          <cell r="B199">
            <v>61100</v>
          </cell>
          <cell r="C199">
            <v>1</v>
          </cell>
          <cell r="D199">
            <v>42688</v>
          </cell>
          <cell r="E199" t="str">
            <v>NULL</v>
          </cell>
          <cell r="F199" t="str">
            <v>NULL</v>
          </cell>
          <cell r="G199" t="str">
            <v>TERAN</v>
          </cell>
          <cell r="H199" t="str">
            <v>GONZALES</v>
          </cell>
          <cell r="I199" t="str">
            <v>DANYELA</v>
          </cell>
          <cell r="J199" t="str">
            <v>NULL</v>
          </cell>
          <cell r="K199" t="str">
            <v>PLAYA</v>
          </cell>
          <cell r="L199">
            <v>112</v>
          </cell>
          <cell r="M199">
            <v>112</v>
          </cell>
          <cell r="N199" t="str">
            <v>La Palma</v>
          </cell>
          <cell r="O199">
            <v>15</v>
          </cell>
          <cell r="P199">
            <v>15056</v>
          </cell>
          <cell r="Q199">
            <v>50580</v>
          </cell>
          <cell r="R199" t="str">
            <v>NULL</v>
          </cell>
          <cell r="S199" t="str">
            <v>terangonzalezd@gmail.com</v>
          </cell>
          <cell r="T199">
            <v>131</v>
          </cell>
          <cell r="U199" t="str">
            <v>NULL</v>
          </cell>
          <cell r="V199" t="str">
            <v>NULL</v>
          </cell>
          <cell r="W199" t="str">
            <v>M</v>
          </cell>
          <cell r="X199">
            <v>32828</v>
          </cell>
          <cell r="Y199">
            <v>21</v>
          </cell>
          <cell r="Z199">
            <v>5</v>
          </cell>
          <cell r="AA199" t="str">
            <v>NULL</v>
          </cell>
          <cell r="AB199" t="str">
            <v>NULL</v>
          </cell>
          <cell r="AC199" t="str">
            <v>A que se debe la devaluaciÃ³n  de la moneda?&lt;br&gt;</v>
          </cell>
        </row>
        <row r="200">
          <cell r="A200">
            <v>6110000034916</v>
          </cell>
          <cell r="B200">
            <v>61100</v>
          </cell>
          <cell r="C200">
            <v>1</v>
          </cell>
          <cell r="D200">
            <v>42688</v>
          </cell>
          <cell r="E200" t="str">
            <v>NULL</v>
          </cell>
          <cell r="F200" t="str">
            <v>NULL</v>
          </cell>
          <cell r="G200" t="str">
            <v>VAZQUEZ</v>
          </cell>
          <cell r="H200" t="str">
            <v>MARTINEZ</v>
          </cell>
          <cell r="I200" t="str">
            <v>JOSE ALBERTO</v>
          </cell>
          <cell r="J200" t="str">
            <v>NULL</v>
          </cell>
          <cell r="K200" t="str">
            <v>AVENIDA PABLO SILVA GARCIA</v>
          </cell>
          <cell r="L200">
            <v>479</v>
          </cell>
          <cell r="M200" t="str">
            <v>NULL</v>
          </cell>
          <cell r="N200" t="str">
            <v>Lomas del Centenario</v>
          </cell>
          <cell r="O200">
            <v>6</v>
          </cell>
          <cell r="P200">
            <v>6010</v>
          </cell>
          <cell r="Q200">
            <v>28984</v>
          </cell>
          <cell r="R200">
            <v>3121624392</v>
          </cell>
          <cell r="S200" t="str">
            <v>javama25@gmail.com</v>
          </cell>
          <cell r="T200">
            <v>131</v>
          </cell>
          <cell r="U200" t="str">
            <v>NULL</v>
          </cell>
          <cell r="V200" t="str">
            <v>NULL</v>
          </cell>
          <cell r="W200" t="str">
            <v>H</v>
          </cell>
          <cell r="X200">
            <v>29214</v>
          </cell>
          <cell r="Y200">
            <v>14</v>
          </cell>
          <cell r="Z200">
            <v>7</v>
          </cell>
          <cell r="AA200" t="str">
            <v>NULL</v>
          </cell>
          <cell r="AB200" t="str">
            <v>NULL</v>
          </cell>
          <cell r="AC200" t="str">
            <v>LINEAMIENTOS EMITIDOS PARA LA OPERACION O PARA LA VALIDACION DE OPERACIONES INTERBANCARIAS, CUANDO LAS MISMAS PROVIENEN DE CUENTAS BANCARIAS DE DISTINTAS INSTITUCIONES BANCARIAS, MECANISMOS ESTABLECIDOS PARA LA OPERACION DE LA CAMARA DE COMPENSACION DESDE EL AÃ‘O 2000 AL 13 DE NOVIEMBRE DE 2016&lt;br&gt;</v>
          </cell>
        </row>
        <row r="201">
          <cell r="A201">
            <v>6110000035016</v>
          </cell>
          <cell r="B201">
            <v>61100</v>
          </cell>
          <cell r="C201">
            <v>1</v>
          </cell>
          <cell r="D201">
            <v>42688</v>
          </cell>
          <cell r="E201" t="str">
            <v>NULL</v>
          </cell>
          <cell r="F201" t="str">
            <v>NULL</v>
          </cell>
          <cell r="G201" t="str">
            <v>VAZQUEZ</v>
          </cell>
          <cell r="H201" t="str">
            <v>MARTINEZ</v>
          </cell>
          <cell r="I201" t="str">
            <v>JOSE ALBERTO</v>
          </cell>
          <cell r="J201" t="str">
            <v>NULL</v>
          </cell>
          <cell r="K201" t="str">
            <v>AVENIDA PABLO SILVA GARCIA</v>
          </cell>
          <cell r="L201">
            <v>479</v>
          </cell>
          <cell r="M201" t="str">
            <v>NULL</v>
          </cell>
          <cell r="N201" t="str">
            <v>Lomas del Centenario</v>
          </cell>
          <cell r="O201">
            <v>6</v>
          </cell>
          <cell r="P201">
            <v>6010</v>
          </cell>
          <cell r="Q201">
            <v>28984</v>
          </cell>
          <cell r="R201">
            <v>3121624392</v>
          </cell>
          <cell r="S201" t="str">
            <v>javama25@gmail.com</v>
          </cell>
          <cell r="T201">
            <v>131</v>
          </cell>
          <cell r="U201" t="str">
            <v>NULL</v>
          </cell>
          <cell r="V201" t="str">
            <v>NULL</v>
          </cell>
          <cell r="W201" t="str">
            <v>H</v>
          </cell>
          <cell r="X201">
            <v>29214</v>
          </cell>
          <cell r="Y201">
            <v>14</v>
          </cell>
          <cell r="Z201">
            <v>7</v>
          </cell>
          <cell r="AA201" t="str">
            <v>NULL</v>
          </cell>
          <cell r="AB201" t="str">
            <v>NULL</v>
          </cell>
          <cell r="AC201" t="str">
            <v>SE SOLICITA SE PROPORCIONEN LAS DISPOSICIONES, LINEAMIENTOS, REGLAS, CIRCULARES, MANUALES DE OPERATIVIDAD, O CUALESQUIER OTRO DOCUMENTO EMITIDO PARA OBSERVANCIA DE LAS INSTITUCIONES BANCARIAS, A EFECTO DE GARANTIZAR QUE LOS USUARIOS DE BANCA ELECTRONICA TENGAN LA CERTEZA DE QUE LOS BANCOS CUENTAN CON SISTEMAS OPERATIVOS, PLATAFORMAS O SOFTWARE DEBIDAMENTE BLINDADOS CONTRA ATAQUES DE HACKERS, CIBERATAQUES, CIBERNAUTAS O CUALESQUIER OTRO FACTOR QUE PONGA EN RIESGO LAS OPERACIONES INTERBANCARIAS DE USUARIOS DE BANCA ELECTRONICA O POR INTERNET, VIGENTES LAS DISPOSICIONES, LINEAMIENTOS, REGLAS, CIRCULARES, MANUALES DE OPERATIVIDAD, O CUALESQUIER OTRO DOCUMENTO EMITIDO DESDE EL AÃ‘O 2000 A LA FECHA ACTUAL 13 DE NOVIEMBRE DE 2016&lt;br&gt;</v>
          </cell>
        </row>
        <row r="202">
          <cell r="A202">
            <v>6110000037616</v>
          </cell>
          <cell r="B202">
            <v>61100</v>
          </cell>
          <cell r="C202">
            <v>1</v>
          </cell>
          <cell r="D202">
            <v>42689</v>
          </cell>
          <cell r="E202" t="str">
            <v>NULL</v>
          </cell>
          <cell r="F202" t="str">
            <v>NULL</v>
          </cell>
          <cell r="G202" t="str">
            <v>LOPEZ</v>
          </cell>
          <cell r="H202" t="str">
            <v>HERNANDEZ</v>
          </cell>
          <cell r="I202" t="str">
            <v>GUILLERMO</v>
          </cell>
          <cell r="J202" t="str">
            <v>NULL</v>
          </cell>
          <cell r="K202" t="str">
            <v>FERNANDO MONTES DE OCA</v>
          </cell>
          <cell r="L202">
            <v>510</v>
          </cell>
          <cell r="M202" t="str">
            <v>NULL</v>
          </cell>
          <cell r="N202" t="str">
            <v>Benito JuÃ¡rez</v>
          </cell>
          <cell r="O202">
            <v>25</v>
          </cell>
          <cell r="P202">
            <v>25012</v>
          </cell>
          <cell r="Q202">
            <v>82180</v>
          </cell>
          <cell r="R202">
            <v>6699337980</v>
          </cell>
          <cell r="S202" t="str">
            <v>mlhg98@outlook.com</v>
          </cell>
          <cell r="T202">
            <v>131</v>
          </cell>
          <cell r="U202" t="str">
            <v>NULL</v>
          </cell>
          <cell r="V202" t="str">
            <v>NULL</v>
          </cell>
          <cell r="W202" t="str">
            <v>H</v>
          </cell>
          <cell r="X202">
            <v>36029</v>
          </cell>
          <cell r="Y202">
            <v>21</v>
          </cell>
          <cell r="Z202">
            <v>5</v>
          </cell>
          <cell r="AA202" t="str">
            <v>NULL</v>
          </cell>
          <cell r="AB202" t="str">
            <v>NULL</v>
          </cell>
          <cell r="AC202" t="str">
            <v>Â¿El banco de MÃ©xico fija el tipo de cambio del peso?&lt;br&gt;</v>
          </cell>
        </row>
        <row r="203">
          <cell r="A203">
            <v>6110000035116</v>
          </cell>
          <cell r="B203">
            <v>61100</v>
          </cell>
          <cell r="C203">
            <v>1</v>
          </cell>
          <cell r="D203">
            <v>42688</v>
          </cell>
          <cell r="E203" t="str">
            <v>NULL</v>
          </cell>
          <cell r="F203" t="str">
            <v>NULL</v>
          </cell>
          <cell r="G203" t="str">
            <v>VAZQUEZ</v>
          </cell>
          <cell r="H203" t="str">
            <v>MARTINEZ</v>
          </cell>
          <cell r="I203" t="str">
            <v>JOSE ALBERTO</v>
          </cell>
          <cell r="J203" t="str">
            <v>NULL</v>
          </cell>
          <cell r="K203" t="str">
            <v>AVENIDA PABLO SILVA GARCIA</v>
          </cell>
          <cell r="L203">
            <v>479</v>
          </cell>
          <cell r="M203" t="str">
            <v>NULL</v>
          </cell>
          <cell r="N203" t="str">
            <v>Lomas del Centenario</v>
          </cell>
          <cell r="O203">
            <v>6</v>
          </cell>
          <cell r="P203">
            <v>6010</v>
          </cell>
          <cell r="Q203">
            <v>28984</v>
          </cell>
          <cell r="R203">
            <v>3121624392</v>
          </cell>
          <cell r="S203" t="str">
            <v>javama25@gmail.com</v>
          </cell>
          <cell r="T203">
            <v>131</v>
          </cell>
          <cell r="U203" t="str">
            <v>NULL</v>
          </cell>
          <cell r="V203" t="str">
            <v>NULL</v>
          </cell>
          <cell r="W203" t="str">
            <v>H</v>
          </cell>
          <cell r="X203">
            <v>29214</v>
          </cell>
          <cell r="Y203">
            <v>14</v>
          </cell>
          <cell r="Z203">
            <v>7</v>
          </cell>
          <cell r="AA203" t="str">
            <v>NULL</v>
          </cell>
          <cell r="AB203" t="str">
            <v>NULL</v>
          </cell>
          <cell r="AC203" t="str">
            <v>INFORME DE LOS NUMEROS DE PROCEDIMIENTO, SI EN LOS MISMOS SE EMITIERON RESOLUCIONES ADMINISTRATIVAS, SI DERIVADAS DE ESTAS SE FINCARON MULTAS, ASI COMO SI LAS MISMAS FUERON RECURRIDAS O IMPUGNADAS POR OTROS MEDIOS DE DEFENSA POR EL BANCO A QUIEN LE HAYAN SIDO  INCOADAS, INDICANDO EL STATUS ACTUAL DE TALES CONTROVERSIAS Y QUE HAYAN SIDO CAUSADAS PORQUE ESE BANCO DE MEXICO HUBIESE DETERMINADO QUE EL BANCO SANTANDER SERFIN O BANCO SANTANDER (MEXICO) SA INSTITUCION DE BANCA MULTIPLE, HUBIESE INCUMPLIDO CON PROTOCOLOS, LINEAMIENTOS, NORMAS GENERALES O TECNICAS DISPUESTAS PARA EVITAR EL QUEBRANTAMIENTO A SUS PORTALES BANCARIOS, A PROVEER SERVICIOS GARANTIZANDO NO VULNERABILIDAD DE SUS OPERACIONES A SUS CLIENTES CON CUENTAS BANCARIAS DE ACCESO A SU BANCA ELECTRONICA QUE TUVIEREN CUENTAS BANCARIAS APERTURADAS CON ELLOS Y QUE SE HAYAN INICIADO O C0NCUIDO A PARTIR DEL AÃ‘O 2008, 2009, 2010, 2011, 2012, 2013 Y 2014&lt;br&gt;</v>
          </cell>
        </row>
        <row r="204">
          <cell r="A204">
            <v>6110000035216</v>
          </cell>
          <cell r="B204">
            <v>61100</v>
          </cell>
          <cell r="C204">
            <v>1</v>
          </cell>
          <cell r="D204">
            <v>42688</v>
          </cell>
          <cell r="E204" t="str">
            <v>NULL</v>
          </cell>
          <cell r="F204" t="str">
            <v>NULL</v>
          </cell>
          <cell r="G204" t="str">
            <v>GAXIOLA</v>
          </cell>
          <cell r="H204" t="str">
            <v>NULL</v>
          </cell>
          <cell r="I204" t="str">
            <v>DANIELA</v>
          </cell>
          <cell r="J204" t="str">
            <v>NULL</v>
          </cell>
          <cell r="K204" t="str">
            <v>JORGE NEGRETE</v>
          </cell>
          <cell r="L204">
            <v>4204</v>
          </cell>
          <cell r="M204" t="str">
            <v>NULL</v>
          </cell>
          <cell r="N204" t="str">
            <v>Benito JuÃ¡rez</v>
          </cell>
          <cell r="O204">
            <v>25</v>
          </cell>
          <cell r="P204">
            <v>25012</v>
          </cell>
          <cell r="Q204">
            <v>82180</v>
          </cell>
          <cell r="R204" t="str">
            <v>NULL</v>
          </cell>
          <cell r="S204" t="str">
            <v>danni06gaxiola@outlook.com</v>
          </cell>
          <cell r="T204">
            <v>131</v>
          </cell>
          <cell r="U204" t="str">
            <v>NULL</v>
          </cell>
          <cell r="V204" t="str">
            <v>NULL</v>
          </cell>
          <cell r="W204" t="str">
            <v>M</v>
          </cell>
          <cell r="X204">
            <v>35801</v>
          </cell>
          <cell r="Y204">
            <v>21</v>
          </cell>
          <cell r="Z204">
            <v>5</v>
          </cell>
          <cell r="AA204" t="str">
            <v>NULL</v>
          </cell>
          <cell r="AB204" t="str">
            <v>NULL</v>
          </cell>
          <cell r="AC204" t="str">
            <v>1.-Â¿cuanto a aumentado la tasa de interes desde el aÃ±o 2015 hasta aÃ±o en curso? 2.-Â¿que salario percibe un trabajador de esta dependencia? 3.-Â¿que se hace con los ingresos que percibe esta dependencia?&lt;br&gt;</v>
          </cell>
        </row>
        <row r="205">
          <cell r="A205">
            <v>6110000037816</v>
          </cell>
          <cell r="B205">
            <v>61100</v>
          </cell>
          <cell r="C205">
            <v>1</v>
          </cell>
          <cell r="D205">
            <v>42689</v>
          </cell>
          <cell r="E205" t="str">
            <v>NULL</v>
          </cell>
          <cell r="F205" t="str">
            <v>NULL</v>
          </cell>
          <cell r="G205" t="str">
            <v>MORALES</v>
          </cell>
          <cell r="H205" t="str">
            <v>LOPEZ</v>
          </cell>
          <cell r="I205" t="str">
            <v>ALEXIS</v>
          </cell>
          <cell r="J205" t="str">
            <v>NULL</v>
          </cell>
          <cell r="K205" t="str">
            <v>SOL</v>
          </cell>
          <cell r="L205">
            <v>5709</v>
          </cell>
          <cell r="M205" t="str">
            <v>NULL</v>
          </cell>
          <cell r="N205" t="str">
            <v>Esperanza</v>
          </cell>
          <cell r="O205">
            <v>25</v>
          </cell>
          <cell r="P205">
            <v>25012</v>
          </cell>
          <cell r="Q205">
            <v>82180</v>
          </cell>
          <cell r="R205" t="str">
            <v>NULL</v>
          </cell>
          <cell r="S205" t="str">
            <v>NULL</v>
          </cell>
          <cell r="T205">
            <v>131</v>
          </cell>
          <cell r="U205" t="str">
            <v>NULL</v>
          </cell>
          <cell r="V205" t="str">
            <v>NULL</v>
          </cell>
          <cell r="W205" t="str">
            <v>H</v>
          </cell>
          <cell r="X205">
            <v>42633</v>
          </cell>
          <cell r="Y205">
            <v>21</v>
          </cell>
          <cell r="Z205">
            <v>5</v>
          </cell>
          <cell r="AA205" t="str">
            <v>NULL</v>
          </cell>
          <cell r="AB205" t="str">
            <v>NULL</v>
          </cell>
          <cell r="AC205" t="str">
            <v>Que significa la libre flotacion?&lt;br&gt;</v>
          </cell>
        </row>
        <row r="206">
          <cell r="A206">
            <v>6110000035316</v>
          </cell>
          <cell r="B206">
            <v>61100</v>
          </cell>
          <cell r="C206">
            <v>1</v>
          </cell>
          <cell r="D206">
            <v>42688</v>
          </cell>
          <cell r="E206" t="str">
            <v>NULL</v>
          </cell>
          <cell r="F206" t="str">
            <v>NULL</v>
          </cell>
          <cell r="G206" t="str">
            <v>BLASQUEZ</v>
          </cell>
          <cell r="H206" t="str">
            <v>MONROY</v>
          </cell>
          <cell r="I206" t="str">
            <v>GUSTAVO ROJO</v>
          </cell>
          <cell r="J206" t="str">
            <v>NULL</v>
          </cell>
          <cell r="K206" t="str">
            <v>POTRERO DEL LLANO</v>
          </cell>
          <cell r="L206">
            <v>136</v>
          </cell>
          <cell r="M206" t="str">
            <v>NULL</v>
          </cell>
          <cell r="N206" t="str">
            <v>Petrolera</v>
          </cell>
          <cell r="O206">
            <v>9</v>
          </cell>
          <cell r="P206">
            <v>9002</v>
          </cell>
          <cell r="Q206">
            <v>2480</v>
          </cell>
          <cell r="R206" t="str">
            <v>NULL</v>
          </cell>
          <cell r="S206" t="str">
            <v>rojobm@yahoo.com</v>
          </cell>
          <cell r="T206">
            <v>131</v>
          </cell>
          <cell r="U206" t="str">
            <v>NULL</v>
          </cell>
          <cell r="V206" t="str">
            <v>NULL</v>
          </cell>
          <cell r="W206" t="str">
            <v>H</v>
          </cell>
          <cell r="X206">
            <v>29276</v>
          </cell>
          <cell r="Y206">
            <v>14</v>
          </cell>
          <cell r="Z206">
            <v>5</v>
          </cell>
          <cell r="AA206" t="str">
            <v>NULL</v>
          </cell>
          <cell r="AB206" t="str">
            <v>6110000035316.pdf</v>
          </cell>
          <cell r="AC206" t="str">
            <v>Â¿CuÃ¡l es el Ã­ndice de morosidad y el Ã­ndice de morosidad ajustado de cada uno de los emisores de tarjetas de crÃ©dito por tipo de tarjeta (clÃ¡sica, oro, platinum y bÃ¡sicas)?&lt;br&gt;</v>
          </cell>
        </row>
        <row r="207">
          <cell r="A207">
            <v>6110000037716</v>
          </cell>
          <cell r="B207">
            <v>61100</v>
          </cell>
          <cell r="C207">
            <v>1</v>
          </cell>
          <cell r="D207">
            <v>42689</v>
          </cell>
          <cell r="E207" t="str">
            <v>NULL</v>
          </cell>
          <cell r="F207" t="str">
            <v>NULL</v>
          </cell>
          <cell r="G207" t="str">
            <v>VAZQUEZ</v>
          </cell>
          <cell r="H207" t="str">
            <v>PACHECO</v>
          </cell>
          <cell r="I207" t="str">
            <v>REBECA LIZZETTE</v>
          </cell>
          <cell r="J207" t="str">
            <v>NULL</v>
          </cell>
          <cell r="K207" t="str">
            <v>MARSELLA</v>
          </cell>
          <cell r="L207">
            <v>52</v>
          </cell>
          <cell r="M207">
            <v>4621930077</v>
          </cell>
          <cell r="N207" t="str">
            <v>Europa</v>
          </cell>
          <cell r="O207">
            <v>11</v>
          </cell>
          <cell r="P207">
            <v>11017</v>
          </cell>
          <cell r="Q207">
            <v>36698</v>
          </cell>
          <cell r="R207" t="str">
            <v>NULL</v>
          </cell>
          <cell r="S207" t="str">
            <v>rebecalizzettevazquezpacheco@gmail.com</v>
          </cell>
          <cell r="T207">
            <v>131</v>
          </cell>
          <cell r="U207" t="str">
            <v>NULL</v>
          </cell>
          <cell r="V207" t="str">
            <v>NULL</v>
          </cell>
          <cell r="W207" t="str">
            <v>M</v>
          </cell>
          <cell r="X207">
            <v>34608</v>
          </cell>
          <cell r="Y207">
            <v>21</v>
          </cell>
          <cell r="Z207">
            <v>5</v>
          </cell>
          <cell r="AA207" t="str">
            <v>NULL</v>
          </cell>
          <cell r="AB207" t="str">
            <v>NULL</v>
          </cell>
          <cell r="AC207" t="str">
            <v>Por este medio hago la solicitud para saber respecto de cuÃ¡nto es la cantidad de salario que reciben los trabajadores del banco de MÃ©xico&lt;br&gt;</v>
          </cell>
        </row>
        <row r="208">
          <cell r="A208">
            <v>6110000038116</v>
          </cell>
          <cell r="B208">
            <v>61100</v>
          </cell>
          <cell r="C208">
            <v>1</v>
          </cell>
          <cell r="D208">
            <v>42689</v>
          </cell>
          <cell r="E208" t="str">
            <v>NULL</v>
          </cell>
          <cell r="F208" t="str">
            <v>NULL</v>
          </cell>
          <cell r="G208" t="str">
            <v>JIMENEZ</v>
          </cell>
          <cell r="H208" t="str">
            <v>PACHECO</v>
          </cell>
          <cell r="I208" t="str">
            <v>JAVIER</v>
          </cell>
          <cell r="J208" t="str">
            <v>NULL</v>
          </cell>
          <cell r="K208" t="str">
            <v>PROTASIO TAGLE</v>
          </cell>
          <cell r="L208">
            <v>59</v>
          </cell>
          <cell r="M208">
            <v>404</v>
          </cell>
          <cell r="N208" t="str">
            <v>San Miguel Chapultepec II SecciÃ³n</v>
          </cell>
          <cell r="O208">
            <v>9</v>
          </cell>
          <cell r="P208">
            <v>9016</v>
          </cell>
          <cell r="Q208">
            <v>11850</v>
          </cell>
          <cell r="R208" t="str">
            <v>NULL</v>
          </cell>
          <cell r="S208" t="str">
            <v>jjimenezp@ipn.mx</v>
          </cell>
          <cell r="T208">
            <v>131</v>
          </cell>
          <cell r="U208" t="str">
            <v>NULL</v>
          </cell>
          <cell r="V208" t="str">
            <v>NULL</v>
          </cell>
          <cell r="W208" t="str">
            <v>NULL</v>
          </cell>
          <cell r="X208">
            <v>19419</v>
          </cell>
          <cell r="Y208">
            <v>20</v>
          </cell>
          <cell r="Z208">
            <v>5</v>
          </cell>
          <cell r="AA208" t="str">
            <v>NULL</v>
          </cell>
          <cell r="AB208" t="str">
            <v>NULL</v>
          </cell>
          <cell r="AC208" t="str">
            <v>De todos los funcionarios del Banco de MÃ©xico solicito: fecha de ingreso a la instituciÃ³n y el factor que tienen&lt;br&gt;</v>
          </cell>
        </row>
        <row r="209">
          <cell r="A209">
            <v>6110000035416</v>
          </cell>
          <cell r="B209">
            <v>61100</v>
          </cell>
          <cell r="C209">
            <v>1</v>
          </cell>
          <cell r="D209">
            <v>42688</v>
          </cell>
          <cell r="E209" t="str">
            <v>NULL</v>
          </cell>
          <cell r="F209" t="str">
            <v>NULL</v>
          </cell>
          <cell r="G209" t="str">
            <v>V</v>
          </cell>
          <cell r="H209" t="str">
            <v>NULL</v>
          </cell>
          <cell r="I209" t="str">
            <v>PEDRO</v>
          </cell>
          <cell r="J209" t="str">
            <v>NULL</v>
          </cell>
          <cell r="K209">
            <v>34</v>
          </cell>
          <cell r="L209">
            <v>1</v>
          </cell>
          <cell r="M209" t="str">
            <v>NULL</v>
          </cell>
          <cell r="N209" t="str">
            <v>Cafetales</v>
          </cell>
          <cell r="O209">
            <v>9</v>
          </cell>
          <cell r="P209">
            <v>9003</v>
          </cell>
          <cell r="Q209">
            <v>4918</v>
          </cell>
          <cell r="R209" t="str">
            <v>NULL</v>
          </cell>
          <cell r="S209" t="str">
            <v>NULL</v>
          </cell>
          <cell r="T209">
            <v>131</v>
          </cell>
          <cell r="U209" t="str">
            <v>NULL</v>
          </cell>
          <cell r="V209" t="str">
            <v>NULL</v>
          </cell>
          <cell r="W209" t="str">
            <v>H</v>
          </cell>
          <cell r="X209" t="str">
            <v>NULL</v>
          </cell>
          <cell r="Y209">
            <v>40</v>
          </cell>
          <cell r="Z209">
            <v>5</v>
          </cell>
          <cell r="AA209" t="str">
            <v>NULL</v>
          </cell>
          <cell r="AB209" t="str">
            <v>NULL</v>
          </cell>
          <cell r="AC209" t="str">
            <v>Basado en mi derecho a la informaciÃ³n, solicito saber cuÃ¡nto gastÃ³ esta dependencia en marcos de la celebraciÃ³n de las fiestas decembrinas (fiestas, rifas, regalos por DÃ­a de Navidad) , del 2012 a 2015. Favor de desglosar los montos. Gracias&lt;br&gt;</v>
          </cell>
        </row>
        <row r="210">
          <cell r="A210">
            <v>6110000036716</v>
          </cell>
          <cell r="B210">
            <v>61100</v>
          </cell>
          <cell r="C210">
            <v>1</v>
          </cell>
          <cell r="D210">
            <v>42689</v>
          </cell>
          <cell r="E210" t="str">
            <v>NULL</v>
          </cell>
          <cell r="F210" t="str">
            <v>NULL</v>
          </cell>
          <cell r="G210" t="str">
            <v>CHI</v>
          </cell>
          <cell r="H210" t="str">
            <v>BARRALES</v>
          </cell>
          <cell r="I210" t="str">
            <v>MARCIA</v>
          </cell>
          <cell r="J210" t="str">
            <v>NULL</v>
          </cell>
          <cell r="K210" t="str">
            <v>RAFAEL DELGADO</v>
          </cell>
          <cell r="L210">
            <v>17</v>
          </cell>
          <cell r="M210" t="str">
            <v>NULL</v>
          </cell>
          <cell r="N210" t="str">
            <v>Obrera</v>
          </cell>
          <cell r="O210">
            <v>9</v>
          </cell>
          <cell r="P210">
            <v>9015</v>
          </cell>
          <cell r="Q210">
            <v>6800</v>
          </cell>
          <cell r="R210">
            <v>5525112701</v>
          </cell>
          <cell r="S210" t="str">
            <v>marciachibarrales@gmail.com</v>
          </cell>
          <cell r="T210">
            <v>131</v>
          </cell>
          <cell r="U210" t="str">
            <v>NULL</v>
          </cell>
          <cell r="V210" t="str">
            <v>NULL</v>
          </cell>
          <cell r="W210" t="str">
            <v>M</v>
          </cell>
          <cell r="X210">
            <v>35028</v>
          </cell>
          <cell r="Y210">
            <v>46</v>
          </cell>
          <cell r="Z210">
            <v>5</v>
          </cell>
          <cell r="AA210" t="str">
            <v>NULL</v>
          </cell>
          <cell r="AB210" t="str">
            <v>NULL</v>
          </cell>
          <cell r="AC210" t="str">
            <v>Solicito me sea proporcionada la cantidad que perciben el Gobernador y los Subgobernadores del Banco de MÃ©xico como sueldo por sus respectivos cargos.&lt;br&gt;</v>
          </cell>
        </row>
        <row r="211">
          <cell r="A211">
            <v>6110000035516</v>
          </cell>
          <cell r="B211">
            <v>61100</v>
          </cell>
          <cell r="C211">
            <v>1</v>
          </cell>
          <cell r="D211">
            <v>42688</v>
          </cell>
          <cell r="E211" t="str">
            <v>NULL</v>
          </cell>
          <cell r="F211" t="str">
            <v>NULL</v>
          </cell>
          <cell r="G211" t="str">
            <v>ALVAREZ</v>
          </cell>
          <cell r="H211" t="str">
            <v>SANCHEZ</v>
          </cell>
          <cell r="I211" t="str">
            <v>SOL</v>
          </cell>
          <cell r="J211" t="str">
            <v>NULL</v>
          </cell>
          <cell r="K211" t="str">
            <v>2A CDA BELISARIO DOMINGUEZ</v>
          </cell>
          <cell r="L211">
            <v>19</v>
          </cell>
          <cell r="M211" t="str">
            <v>NULL</v>
          </cell>
          <cell r="N211" t="str">
            <v>Del Carmen</v>
          </cell>
          <cell r="O211">
            <v>9</v>
          </cell>
          <cell r="P211">
            <v>9003</v>
          </cell>
          <cell r="Q211">
            <v>4100</v>
          </cell>
          <cell r="R211" t="str">
            <v>NULL</v>
          </cell>
          <cell r="S211" t="str">
            <v>sol@maildrop.cc</v>
          </cell>
          <cell r="T211">
            <v>131</v>
          </cell>
          <cell r="U211" t="str">
            <v>NULL</v>
          </cell>
          <cell r="V211" t="str">
            <v>NULL</v>
          </cell>
          <cell r="W211" t="str">
            <v>M</v>
          </cell>
          <cell r="X211">
            <v>25301</v>
          </cell>
          <cell r="Y211">
            <v>40</v>
          </cell>
          <cell r="Z211">
            <v>5</v>
          </cell>
          <cell r="AA211" t="str">
            <v>NULL</v>
          </cell>
          <cell r="AB211" t="str">
            <v>NULL</v>
          </cell>
          <cell r="AC211" t="str">
            <v>Solicito los datos curriculares completos del Subgerente de DiseÃ±o y AdministraciÃ³n de CampaÃ±as, del Subgerente de ComunicaciÃ³n Social y del Subgerente de ComunicaciÃ³n Interna. He consultado la pÃ¡gina de funcionarios pÃºblicos registrados y no se encuentra publicada la citada informaciÃ³n como en el resto, por lo que solicito dicha informaciÃ³n curricular.&lt;br&gt;</v>
          </cell>
        </row>
        <row r="212">
          <cell r="A212">
            <v>6110000036816</v>
          </cell>
          <cell r="B212">
            <v>61100</v>
          </cell>
          <cell r="C212">
            <v>1</v>
          </cell>
          <cell r="D212">
            <v>42689</v>
          </cell>
          <cell r="E212" t="str">
            <v>AMPARA A.C.</v>
          </cell>
          <cell r="F212" t="str">
            <v>NULL</v>
          </cell>
          <cell r="G212" t="str">
            <v>VILLAVICENCIO</v>
          </cell>
          <cell r="H212" t="str">
            <v>RODRÃGUEZ</v>
          </cell>
          <cell r="I212" t="str">
            <v>ERANDI</v>
          </cell>
          <cell r="J212" t="str">
            <v>NULL</v>
          </cell>
          <cell r="K212" t="str">
            <v>TEPETLAPA</v>
          </cell>
          <cell r="L212" t="str">
            <v>MZ. 30</v>
          </cell>
          <cell r="M212">
            <v>20</v>
          </cell>
          <cell r="N212" t="str">
            <v>Adolfo Ruiz CortÃ­nes</v>
          </cell>
          <cell r="O212">
            <v>9</v>
          </cell>
          <cell r="P212">
            <v>9003</v>
          </cell>
          <cell r="Q212">
            <v>4630</v>
          </cell>
          <cell r="R212" t="str">
            <v>(52) 5539158281</v>
          </cell>
          <cell r="S212" t="str">
            <v>eracaminos@gmail.com</v>
          </cell>
          <cell r="T212">
            <v>131</v>
          </cell>
          <cell r="U212" t="str">
            <v>NULL</v>
          </cell>
          <cell r="V212" t="str">
            <v>NULL</v>
          </cell>
          <cell r="W212" t="str">
            <v>M</v>
          </cell>
          <cell r="X212">
            <v>30293</v>
          </cell>
          <cell r="Y212">
            <v>22</v>
          </cell>
          <cell r="Z212">
            <v>5</v>
          </cell>
          <cell r="AA212" t="str">
            <v>NULL</v>
          </cell>
          <cell r="AB212" t="str">
            <v>NULL</v>
          </cell>
          <cell r="AC212" t="str">
            <v>1. Â¿Con cuÃ¡ntos programas, planes de acciÃ³n o proyectos cuenta la instituciÃ³n para la inclusiÃ³n laboral de la poblaciÃ³n en general de MÃ©xico/la Ciudad de MÃ©xico? En caso de contar con estos programas, Â¿cuÃ¡les son Ã©stos?  2. Â¿Con cuÃ¡ntos programas, planes de acciÃ³n o proyectos cuenta la instituciÃ³n para la inclusiÃ³n laboral de las mujeres de MÃ©xico/la Ciudad de MÃ©xico? En caso de contar con estos programas Â¿cuÃ¡les son Ã©stos? 3. Â¿Con cuÃ¡ntos programas, planes de acciÃ³n o proyectos cuenta la instituciÃ³n para la inclusiÃ³n laboral de las mujeres jÃ³venes de MÃ©xico/la Ciudad de MÃ©xico? En caso de contar con estos programas, Â¿cuÃ¡les son Ã©stos? &lt;br&gt;</v>
          </cell>
        </row>
        <row r="213">
          <cell r="A213">
            <v>6110000035616</v>
          </cell>
          <cell r="B213">
            <v>61100</v>
          </cell>
          <cell r="C213">
            <v>1</v>
          </cell>
          <cell r="D213">
            <v>42688</v>
          </cell>
          <cell r="E213" t="str">
            <v xml:space="preserve">  </v>
          </cell>
          <cell r="F213" t="str">
            <v>NULL</v>
          </cell>
          <cell r="G213" t="str">
            <v>SANTIAGO</v>
          </cell>
          <cell r="H213" t="str">
            <v>SANTIAGO</v>
          </cell>
          <cell r="I213" t="str">
            <v>SUSANA</v>
          </cell>
          <cell r="J213" t="str">
            <v>NULL</v>
          </cell>
          <cell r="K213" t="str">
            <v xml:space="preserve">  </v>
          </cell>
          <cell r="L213" t="str">
            <v xml:space="preserve">  </v>
          </cell>
          <cell r="M213" t="str">
            <v xml:space="preserve">  </v>
          </cell>
          <cell r="N213" t="str">
            <v>San Rafael Chamapa</v>
          </cell>
          <cell r="O213">
            <v>15</v>
          </cell>
          <cell r="P213">
            <v>15057</v>
          </cell>
          <cell r="Q213">
            <v>53660</v>
          </cell>
          <cell r="R213">
            <v>0</v>
          </cell>
          <cell r="S213" t="str">
            <v>susyss27@outlook.com</v>
          </cell>
          <cell r="T213">
            <v>131</v>
          </cell>
          <cell r="U213" t="str">
            <v>NULL</v>
          </cell>
          <cell r="V213" t="str">
            <v>NULL</v>
          </cell>
          <cell r="W213" t="str">
            <v>H</v>
          </cell>
          <cell r="X213">
            <v>42370</v>
          </cell>
          <cell r="Y213">
            <v>0</v>
          </cell>
          <cell r="Z213">
            <v>5</v>
          </cell>
          <cell r="AA213" t="str">
            <v>Ninguno</v>
          </cell>
          <cell r="AB213" t="str">
            <v>NULL</v>
          </cell>
          <cell r="AC213" t="str">
            <v>Â¿A CUANTO ASCIENDE SU PRESUPUESTO ANUAL DE 2016? Â¿HASTA EL DÃA DE ESTA SOLICITUD, CUANTO SE HA EROGADO? Y Â¿QUÃ‰ PORCENTAJE SE HA DESTINADO EN APOYO A LAS PERSONAS CON DISCAPACIDAD? (PUEDE SER DESDE INFRAESTRUCTURA EN SUS INSTALACIONES HASTA APOYOS MONETARIOS O DE CUALQUIER OTRO TIPO).</v>
          </cell>
        </row>
        <row r="214">
          <cell r="A214">
            <v>6110000036916</v>
          </cell>
          <cell r="B214">
            <v>61100</v>
          </cell>
          <cell r="C214">
            <v>1</v>
          </cell>
          <cell r="D214">
            <v>42689</v>
          </cell>
          <cell r="E214" t="str">
            <v>NULL</v>
          </cell>
          <cell r="F214" t="str">
            <v>NULL</v>
          </cell>
          <cell r="G214" t="str">
            <v>SANCHEZ</v>
          </cell>
          <cell r="H214" t="str">
            <v>NULL</v>
          </cell>
          <cell r="I214" t="str">
            <v>JONATHAN</v>
          </cell>
          <cell r="J214" t="str">
            <v>NULL</v>
          </cell>
          <cell r="K214" t="str">
            <v>CHAUCINGO</v>
          </cell>
          <cell r="L214">
            <v>23</v>
          </cell>
          <cell r="M214" t="str">
            <v>NULL</v>
          </cell>
          <cell r="N214" t="str">
            <v>Pedregal de Santo Domingo</v>
          </cell>
          <cell r="O214">
            <v>9</v>
          </cell>
          <cell r="P214">
            <v>9003</v>
          </cell>
          <cell r="Q214">
            <v>4369</v>
          </cell>
          <cell r="R214" t="str">
            <v>NULL</v>
          </cell>
          <cell r="S214" t="str">
            <v>azulyoro85.js@gmail.com</v>
          </cell>
          <cell r="T214">
            <v>131</v>
          </cell>
          <cell r="U214" t="str">
            <v>NULL</v>
          </cell>
          <cell r="V214" t="str">
            <v>NULL</v>
          </cell>
          <cell r="W214" t="str">
            <v>H</v>
          </cell>
          <cell r="X214">
            <v>34953</v>
          </cell>
          <cell r="Y214">
            <v>21</v>
          </cell>
          <cell r="Z214">
            <v>5</v>
          </cell>
          <cell r="AA214" t="str">
            <v>NULL</v>
          </cell>
          <cell r="AB214" t="str">
            <v>NULL</v>
          </cell>
          <cell r="AC214" t="str">
            <v>En base en nuestro articulo 8 constitucional donde nos menciona que los funcionarios y empleados pÃºblicos respetaran el derecho de peticiÃ³n de todos los ciudadanos de la RepÃºblica Mexicana, por lo que me es grato solicitar en numero de twinkis que nuestro gobernador del Banco De MÃ©xico ingiere semanalmente, asÃ­ como el presupuesto que esto implica.&lt;br&gt;</v>
          </cell>
        </row>
        <row r="215">
          <cell r="A215">
            <v>6110000035716</v>
          </cell>
          <cell r="B215">
            <v>61100</v>
          </cell>
          <cell r="C215">
            <v>1</v>
          </cell>
          <cell r="D215">
            <v>42688</v>
          </cell>
          <cell r="E215" t="str">
            <v>NULL</v>
          </cell>
          <cell r="F215" t="str">
            <v>NULL</v>
          </cell>
          <cell r="G215" t="str">
            <v>BONILLA</v>
          </cell>
          <cell r="H215" t="str">
            <v>LOPEZ</v>
          </cell>
          <cell r="I215" t="str">
            <v>JUAN JESUS</v>
          </cell>
          <cell r="J215" t="str">
            <v>NULL</v>
          </cell>
          <cell r="K215" t="str">
            <v>QEDR</v>
          </cell>
          <cell r="L215">
            <v>125</v>
          </cell>
          <cell r="M215">
            <v>8553</v>
          </cell>
          <cell r="N215" t="str">
            <v>Antiguo Aeropuerto</v>
          </cell>
          <cell r="O215">
            <v>25</v>
          </cell>
          <cell r="P215">
            <v>25012</v>
          </cell>
          <cell r="Q215">
            <v>82146</v>
          </cell>
          <cell r="R215" t="str">
            <v>NULL</v>
          </cell>
          <cell r="S215" t="str">
            <v>juanjesus12334@gmail.com</v>
          </cell>
          <cell r="T215">
            <v>131</v>
          </cell>
          <cell r="U215" t="str">
            <v>NULL</v>
          </cell>
          <cell r="V215" t="str">
            <v>NULL</v>
          </cell>
          <cell r="W215" t="str">
            <v>H</v>
          </cell>
          <cell r="X215">
            <v>40144</v>
          </cell>
          <cell r="Y215">
            <v>28</v>
          </cell>
          <cell r="Z215">
            <v>5</v>
          </cell>
          <cell r="AA215" t="str">
            <v>NULL</v>
          </cell>
          <cell r="AB215" t="str">
            <v>NULL</v>
          </cell>
          <cell r="AC215" t="str">
            <v>Â¿cuanto dinero dinero ingresa el estaDO DE SINALOA AL AÃ‘O?&lt;br&gt;</v>
          </cell>
        </row>
        <row r="216">
          <cell r="A216">
            <v>6110000037016</v>
          </cell>
          <cell r="B216">
            <v>61100</v>
          </cell>
          <cell r="C216">
            <v>1</v>
          </cell>
          <cell r="D216">
            <v>42689</v>
          </cell>
          <cell r="E216" t="str">
            <v>NULL</v>
          </cell>
          <cell r="F216" t="str">
            <v>NULL</v>
          </cell>
          <cell r="G216" t="str">
            <v>MONDRAGON</v>
          </cell>
          <cell r="H216" t="str">
            <v>QUEZADA</v>
          </cell>
          <cell r="I216" t="str">
            <v>ALICIA</v>
          </cell>
          <cell r="J216" t="str">
            <v>NULL</v>
          </cell>
          <cell r="K216" t="str">
            <v>CIRCUNVALACION PLAYAS</v>
          </cell>
          <cell r="L216">
            <v>141</v>
          </cell>
          <cell r="M216" t="str">
            <v>NULL</v>
          </cell>
          <cell r="N216" t="str">
            <v>El Toreo</v>
          </cell>
          <cell r="O216">
            <v>25</v>
          </cell>
          <cell r="P216">
            <v>25012</v>
          </cell>
          <cell r="Q216">
            <v>82120</v>
          </cell>
          <cell r="R216" t="str">
            <v>NULL</v>
          </cell>
          <cell r="S216" t="str">
            <v>aliciammq98@gmail.com</v>
          </cell>
          <cell r="T216">
            <v>131</v>
          </cell>
          <cell r="U216" t="str">
            <v>NULL</v>
          </cell>
          <cell r="V216" t="str">
            <v>NULL</v>
          </cell>
          <cell r="W216" t="str">
            <v>M</v>
          </cell>
          <cell r="X216">
            <v>35844</v>
          </cell>
          <cell r="Y216">
            <v>21</v>
          </cell>
          <cell r="Z216">
            <v>5</v>
          </cell>
          <cell r="AA216" t="str">
            <v>NULL</v>
          </cell>
          <cell r="AB216" t="str">
            <v>NULL</v>
          </cell>
          <cell r="AC216" t="str">
            <v>Â¿Cual es el nÃºmero de billetes que se emiten anualmente?&lt;br&gt;</v>
          </cell>
        </row>
        <row r="217">
          <cell r="A217">
            <v>6110000035816</v>
          </cell>
          <cell r="B217">
            <v>61100</v>
          </cell>
          <cell r="C217">
            <v>1</v>
          </cell>
          <cell r="D217">
            <v>42688</v>
          </cell>
          <cell r="E217" t="str">
            <v>NULL</v>
          </cell>
          <cell r="F217" t="str">
            <v>NULL</v>
          </cell>
          <cell r="G217" t="str">
            <v>TAPIA</v>
          </cell>
          <cell r="H217" t="str">
            <v>NULL</v>
          </cell>
          <cell r="I217" t="str">
            <v>EVELIN</v>
          </cell>
          <cell r="J217" t="str">
            <v>NULL</v>
          </cell>
          <cell r="K217" t="str">
            <v>ESTERO</v>
          </cell>
          <cell r="L217">
            <v>302</v>
          </cell>
          <cell r="M217" t="str">
            <v>NULL</v>
          </cell>
          <cell r="N217" t="str">
            <v>Independencia</v>
          </cell>
          <cell r="O217">
            <v>25</v>
          </cell>
          <cell r="P217">
            <v>25012</v>
          </cell>
          <cell r="Q217">
            <v>82010</v>
          </cell>
          <cell r="R217" t="str">
            <v>NULL</v>
          </cell>
          <cell r="S217" t="str">
            <v>rozy_ozuna@hotmail.com</v>
          </cell>
          <cell r="T217">
            <v>131</v>
          </cell>
          <cell r="U217" t="str">
            <v>NULL</v>
          </cell>
          <cell r="V217" t="str">
            <v>NULL</v>
          </cell>
          <cell r="W217" t="str">
            <v>M</v>
          </cell>
          <cell r="X217">
            <v>35709</v>
          </cell>
          <cell r="Y217">
            <v>10</v>
          </cell>
          <cell r="Z217">
            <v>5</v>
          </cell>
          <cell r="AA217" t="str">
            <v>NULL</v>
          </cell>
          <cell r="AB217" t="str">
            <v>NULL</v>
          </cell>
          <cell r="AC217" t="str">
            <v>Â¿Que requisitos se necesitan para obtener un financiamiento ?&lt;br&gt;</v>
          </cell>
        </row>
        <row r="218">
          <cell r="A218">
            <v>6110000037116</v>
          </cell>
          <cell r="B218">
            <v>61100</v>
          </cell>
          <cell r="C218">
            <v>1</v>
          </cell>
          <cell r="D218">
            <v>42689</v>
          </cell>
          <cell r="E218" t="str">
            <v>NULL</v>
          </cell>
          <cell r="F218" t="str">
            <v>NULL</v>
          </cell>
          <cell r="G218" t="str">
            <v>BLANCO</v>
          </cell>
          <cell r="H218" t="str">
            <v>NULL</v>
          </cell>
          <cell r="I218" t="str">
            <v>GRISELDA</v>
          </cell>
          <cell r="J218" t="str">
            <v>NULL</v>
          </cell>
          <cell r="K218" t="str">
            <v>PRIMERA GALEANA</v>
          </cell>
          <cell r="L218">
            <v>204</v>
          </cell>
          <cell r="M218" t="str">
            <v>NULL</v>
          </cell>
          <cell r="N218" t="str">
            <v>Montuosa</v>
          </cell>
          <cell r="O218">
            <v>25</v>
          </cell>
          <cell r="P218">
            <v>25012</v>
          </cell>
          <cell r="Q218">
            <v>82030</v>
          </cell>
          <cell r="R218" t="str">
            <v>NULL</v>
          </cell>
          <cell r="S218" t="str">
            <v>mila_andrea1@hotmail.com</v>
          </cell>
          <cell r="T218">
            <v>131</v>
          </cell>
          <cell r="U218" t="str">
            <v>NULL</v>
          </cell>
          <cell r="V218" t="str">
            <v>NULL</v>
          </cell>
          <cell r="W218" t="str">
            <v>M</v>
          </cell>
          <cell r="X218">
            <v>33911</v>
          </cell>
          <cell r="Y218">
            <v>21</v>
          </cell>
          <cell r="Z218">
            <v>5</v>
          </cell>
          <cell r="AA218" t="str">
            <v>NULL</v>
          </cell>
          <cell r="AB218" t="str">
            <v>NULL</v>
          </cell>
          <cell r="AC218" t="str">
            <v>Â¿ Actualmente cuÃ¡ntos billetes desde los de $20.00 hasta los de $1000.00 se emiten al aÃ±o ? Â¿CuÃ¡l es el nombre del metal con el que se fabrican cada una de las monedas que tiene actualmente el Banco de MÃ©xico?&lt;br&gt;</v>
          </cell>
        </row>
        <row r="219">
          <cell r="A219">
            <v>6110000035916</v>
          </cell>
          <cell r="B219">
            <v>61100</v>
          </cell>
          <cell r="C219">
            <v>1</v>
          </cell>
          <cell r="D219">
            <v>42688</v>
          </cell>
          <cell r="E219" t="str">
            <v>NULL</v>
          </cell>
          <cell r="F219" t="str">
            <v>NULL</v>
          </cell>
          <cell r="G219" t="str">
            <v>VIDAL</v>
          </cell>
          <cell r="H219" t="str">
            <v>GONZALEZ</v>
          </cell>
          <cell r="I219" t="str">
            <v>CHRISTIAN JOSUE</v>
          </cell>
          <cell r="J219" t="str">
            <v>NULL</v>
          </cell>
          <cell r="K219" t="str">
            <v>AVENIDA JACARANDAS</v>
          </cell>
          <cell r="L219">
            <v>85</v>
          </cell>
          <cell r="M219" t="str">
            <v>NULL</v>
          </cell>
          <cell r="N219" t="str">
            <v>San JoaquÃ­n</v>
          </cell>
          <cell r="O219">
            <v>25</v>
          </cell>
          <cell r="P219">
            <v>25012</v>
          </cell>
          <cell r="Q219">
            <v>82139</v>
          </cell>
          <cell r="R219" t="str">
            <v>NULL</v>
          </cell>
          <cell r="S219" t="str">
            <v>cristian.josue@hotmail.com</v>
          </cell>
          <cell r="T219">
            <v>131</v>
          </cell>
          <cell r="U219" t="str">
            <v>NULL</v>
          </cell>
          <cell r="V219" t="str">
            <v>NULL</v>
          </cell>
          <cell r="W219" t="str">
            <v>H</v>
          </cell>
          <cell r="X219">
            <v>34981</v>
          </cell>
          <cell r="Y219">
            <v>21</v>
          </cell>
          <cell r="Z219">
            <v>5</v>
          </cell>
          <cell r="AA219" t="str">
            <v>NULL</v>
          </cell>
          <cell r="AB219" t="str">
            <v>NULL</v>
          </cell>
          <cell r="AC219" t="str">
            <v>Â¿cuanto gana el gobernador de este Ã³rgano autÃ³nomo?&lt;br&gt;</v>
          </cell>
        </row>
        <row r="220">
          <cell r="A220">
            <v>6110000037216</v>
          </cell>
          <cell r="B220">
            <v>61100</v>
          </cell>
          <cell r="C220">
            <v>1</v>
          </cell>
          <cell r="D220">
            <v>42689</v>
          </cell>
          <cell r="E220" t="str">
            <v xml:space="preserve">  </v>
          </cell>
          <cell r="F220" t="str">
            <v>NULL</v>
          </cell>
          <cell r="G220" t="str">
            <v>CASTRO MARTINEZ</v>
          </cell>
          <cell r="H220" t="str">
            <v xml:space="preserve">  </v>
          </cell>
          <cell r="I220" t="str">
            <v>EDILBERTO</v>
          </cell>
          <cell r="J220" t="str">
            <v>NULL</v>
          </cell>
          <cell r="K220" t="str">
            <v>21C</v>
          </cell>
          <cell r="L220">
            <v>56</v>
          </cell>
          <cell r="M220" t="str">
            <v xml:space="preserve">  </v>
          </cell>
          <cell r="N220" t="str">
            <v>Los Pinos</v>
          </cell>
          <cell r="O220">
            <v>31</v>
          </cell>
          <cell r="P220">
            <v>31050</v>
          </cell>
          <cell r="Q220">
            <v>97138</v>
          </cell>
          <cell r="R220">
            <v>0</v>
          </cell>
          <cell r="S220" t="str">
            <v>edicame70@gmail.com</v>
          </cell>
          <cell r="T220">
            <v>131</v>
          </cell>
          <cell r="U220" t="str">
            <v>NULL</v>
          </cell>
          <cell r="V220" t="str">
            <v>NULL</v>
          </cell>
          <cell r="W220" t="str">
            <v>H</v>
          </cell>
          <cell r="X220">
            <v>42370</v>
          </cell>
          <cell r="Y220">
            <v>0</v>
          </cell>
          <cell r="Z220">
            <v>5</v>
          </cell>
          <cell r="AA220" t="str">
            <v>Ninguno</v>
          </cell>
          <cell r="AB220" t="str">
            <v>NULL</v>
          </cell>
          <cell r="AC220" t="str">
            <v>Quisiera solicitar las direcciones electrÃ³nicas de los correos electrÃ³nicos institucionales de TODOS los empleados vigentes y activos hasta esta fecha de solicitud de la dependencia con sede en YucatÃ¡n, incluyendo todas sus Ã¡reas y direcciones, mandos, jefaturas, administrativos, operativos, de base de confianza, sindical, honorarios y temporales, ya que no son personales porque usan el dominio institucional, lo que significa que son usando tecnologÃ­as propiedad del gobierno pagadas con recursos pÃºblicos. &lt;br&gt;Los requerido favor de ser presentado como en solicitud anterior en un archivo exel preferentemente, o word archivo original (Word o exel) SIN ESCANEO O SIN PDF; en la parte conducente a los correos electrÃ³nicos para poder editar. Y ENTREGADO como es solicitado por medio del infomex sin costo.&lt;br&gt;Favor de no remitir a los accesos pÃºblicos en la direcciÃ³n electrÃ³nica de http://portaltransparencia.gob.mx/ porque no es solicitado, ahÃ­ estÃ¡n de forma individualizada, desconozco los nombres de todos los empleados y ademÃ¡s no estÃ¡n todos. Y yo requiero la lista total de todos los empleados.</v>
          </cell>
        </row>
        <row r="221">
          <cell r="A221">
            <v>6110000036016</v>
          </cell>
          <cell r="B221">
            <v>61100</v>
          </cell>
          <cell r="C221">
            <v>1</v>
          </cell>
          <cell r="D221">
            <v>42688</v>
          </cell>
          <cell r="E221" t="str">
            <v>NULL</v>
          </cell>
          <cell r="F221" t="str">
            <v>NULL</v>
          </cell>
          <cell r="G221" t="str">
            <v>TÃ‰LLEZ</v>
          </cell>
          <cell r="H221" t="str">
            <v>TORRES</v>
          </cell>
          <cell r="I221" t="str">
            <v>TANIA LIZETH</v>
          </cell>
          <cell r="J221" t="str">
            <v>NULL</v>
          </cell>
          <cell r="K221" t="str">
            <v>SANTA MARÃA</v>
          </cell>
          <cell r="L221">
            <v>12001</v>
          </cell>
          <cell r="M221">
            <v>12001</v>
          </cell>
          <cell r="N221" t="str">
            <v>Valle Del Ejido</v>
          </cell>
          <cell r="O221">
            <v>25</v>
          </cell>
          <cell r="P221">
            <v>25012</v>
          </cell>
          <cell r="Q221">
            <v>82134</v>
          </cell>
          <cell r="R221">
            <v>6961009141</v>
          </cell>
          <cell r="S221" t="str">
            <v>tanya_love23@hotmail.com</v>
          </cell>
          <cell r="T221">
            <v>131</v>
          </cell>
          <cell r="U221" t="str">
            <v>NULL</v>
          </cell>
          <cell r="V221" t="str">
            <v>NULL</v>
          </cell>
          <cell r="W221" t="str">
            <v>M</v>
          </cell>
          <cell r="X221">
            <v>35999</v>
          </cell>
          <cell r="Y221">
            <v>20</v>
          </cell>
          <cell r="Z221">
            <v>5</v>
          </cell>
          <cell r="AA221" t="str">
            <v>NULL</v>
          </cell>
          <cell r="AB221" t="str">
            <v>NULL</v>
          </cell>
          <cell r="AC221" t="str">
            <v>Â¿CuÃ¡l es el salario mÃ­nimo del gobernador de este Ã³rgano autÃ³nomo?&lt;br&gt;</v>
          </cell>
        </row>
        <row r="222">
          <cell r="A222">
            <v>6110000037316</v>
          </cell>
          <cell r="B222">
            <v>61100</v>
          </cell>
          <cell r="C222">
            <v>1</v>
          </cell>
          <cell r="D222">
            <v>42689</v>
          </cell>
          <cell r="E222" t="str">
            <v xml:space="preserve">  </v>
          </cell>
          <cell r="F222" t="str">
            <v>NULL</v>
          </cell>
          <cell r="G222" t="str">
            <v>CASTRO MARTINEZ</v>
          </cell>
          <cell r="H222" t="str">
            <v xml:space="preserve">  </v>
          </cell>
          <cell r="I222" t="str">
            <v>EDILBERTO</v>
          </cell>
          <cell r="J222" t="str">
            <v>NULL</v>
          </cell>
          <cell r="K222" t="str">
            <v>21C</v>
          </cell>
          <cell r="L222">
            <v>56</v>
          </cell>
          <cell r="M222" t="str">
            <v xml:space="preserve">  </v>
          </cell>
          <cell r="N222" t="str">
            <v>Los Pinos</v>
          </cell>
          <cell r="O222">
            <v>31</v>
          </cell>
          <cell r="P222">
            <v>31050</v>
          </cell>
          <cell r="Q222">
            <v>97138</v>
          </cell>
          <cell r="R222">
            <v>0</v>
          </cell>
          <cell r="S222" t="str">
            <v>edicame70@gmail.com</v>
          </cell>
          <cell r="T222">
            <v>131</v>
          </cell>
          <cell r="U222" t="str">
            <v>NULL</v>
          </cell>
          <cell r="V222" t="str">
            <v>NULL</v>
          </cell>
          <cell r="W222" t="str">
            <v>H</v>
          </cell>
          <cell r="X222">
            <v>42370</v>
          </cell>
          <cell r="Y222">
            <v>0</v>
          </cell>
          <cell r="Z222">
            <v>5</v>
          </cell>
          <cell r="AA222" t="str">
            <v>Ninguno</v>
          </cell>
          <cell r="AB222" t="str">
            <v>NULL</v>
          </cell>
          <cell r="AC222" t="str">
            <v>Quisiera solicitar las direcciones electrÃ³nicas de los correos electrÃ³nicos institucionales de TODOS los empleados vigentes y activos hasta esta fecha de solicitud de la dependencia con sede en YucatÃ¡n, incluyendo todas sus Ã¡reas y direcciones, mandos, jefaturas, administrativos, operativos, de base de confianza, sindical, honorarios y temporales, ya que no son personales porque usan el dominio institucional, lo que significa que son usando tecnologÃ­as propiedad del gobierno pagadas con recursos pÃºblicos. &lt;br&gt;Los requerido favor de ser presentado como en solicitud anterior en un archivo exel preferentemente, o word archivo original (Word o exel) SIN ESCANEO O SIN PDF; en la parte conducente a los correos electrÃ³nicos para poder editar. Y ENTREGADO como es solicitado por medio del infomex sin costo.&lt;br&gt;Favor de no remitir a los accesos pÃºblicos en la direcciÃ³n electrÃ³nica de http://portaltransparencia.gob.mx/ porque no es solicitado, ahÃ­ estÃ¡n de forma individualizada, desconozco los nombres de todos los empleados y ademÃ¡s no estÃ¡n todos. Y yo requiero la lista total de todos los empleados.</v>
          </cell>
        </row>
        <row r="223">
          <cell r="A223">
            <v>6110000036116</v>
          </cell>
          <cell r="B223">
            <v>61100</v>
          </cell>
          <cell r="C223">
            <v>1</v>
          </cell>
          <cell r="D223">
            <v>42688</v>
          </cell>
          <cell r="E223" t="str">
            <v>NULL</v>
          </cell>
          <cell r="F223" t="str">
            <v>NULL</v>
          </cell>
          <cell r="G223" t="str">
            <v>GARCIA</v>
          </cell>
          <cell r="H223" t="str">
            <v>MUÃ‘OZ</v>
          </cell>
          <cell r="I223" t="str">
            <v>PRYSCYLA</v>
          </cell>
          <cell r="J223" t="str">
            <v>NULL</v>
          </cell>
          <cell r="K223" t="str">
            <v>OLAS ALTAS</v>
          </cell>
          <cell r="L223">
            <v>562</v>
          </cell>
          <cell r="M223">
            <v>80880</v>
          </cell>
          <cell r="N223" t="str">
            <v>ConcentraciÃ³n 5 de Febrero</v>
          </cell>
          <cell r="O223">
            <v>25</v>
          </cell>
          <cell r="P223">
            <v>25017</v>
          </cell>
          <cell r="Q223">
            <v>81985</v>
          </cell>
          <cell r="R223">
            <v>516242175456</v>
          </cell>
          <cell r="S223" t="str">
            <v>garpr@hotmail.com</v>
          </cell>
          <cell r="T223">
            <v>131</v>
          </cell>
          <cell r="U223" t="str">
            <v>NULL</v>
          </cell>
          <cell r="V223" t="str">
            <v>NULL</v>
          </cell>
          <cell r="W223" t="str">
            <v>M</v>
          </cell>
          <cell r="X223">
            <v>35753</v>
          </cell>
          <cell r="Y223">
            <v>21</v>
          </cell>
          <cell r="Z223">
            <v>5</v>
          </cell>
          <cell r="AA223" t="str">
            <v>NULL</v>
          </cell>
          <cell r="AB223" t="str">
            <v>NULL</v>
          </cell>
          <cell r="AC223" t="str">
            <v>cuantas demandas tienen por perdida de dinero&lt;br&gt;</v>
          </cell>
        </row>
        <row r="224">
          <cell r="A224">
            <v>6110000037416</v>
          </cell>
          <cell r="B224">
            <v>61100</v>
          </cell>
          <cell r="C224">
            <v>1</v>
          </cell>
          <cell r="D224">
            <v>42689</v>
          </cell>
          <cell r="E224" t="str">
            <v xml:space="preserve">  </v>
          </cell>
          <cell r="F224" t="str">
            <v>NULL</v>
          </cell>
          <cell r="G224" t="str">
            <v>CASTRO MARTINEZ</v>
          </cell>
          <cell r="H224" t="str">
            <v xml:space="preserve">  </v>
          </cell>
          <cell r="I224" t="str">
            <v>EDILBERTO</v>
          </cell>
          <cell r="J224" t="str">
            <v>NULL</v>
          </cell>
          <cell r="K224" t="str">
            <v>21C</v>
          </cell>
          <cell r="L224">
            <v>56</v>
          </cell>
          <cell r="M224" t="str">
            <v xml:space="preserve">  </v>
          </cell>
          <cell r="N224" t="str">
            <v>Los Pinos</v>
          </cell>
          <cell r="O224">
            <v>31</v>
          </cell>
          <cell r="P224">
            <v>31050</v>
          </cell>
          <cell r="Q224">
            <v>97138</v>
          </cell>
          <cell r="R224">
            <v>0</v>
          </cell>
          <cell r="S224" t="str">
            <v>edicame70@gmail.com</v>
          </cell>
          <cell r="T224">
            <v>131</v>
          </cell>
          <cell r="U224" t="str">
            <v>NULL</v>
          </cell>
          <cell r="V224" t="str">
            <v>NULL</v>
          </cell>
          <cell r="W224" t="str">
            <v>H</v>
          </cell>
          <cell r="X224">
            <v>42370</v>
          </cell>
          <cell r="Y224">
            <v>0</v>
          </cell>
          <cell r="Z224">
            <v>5</v>
          </cell>
          <cell r="AA224" t="str">
            <v>Ninguno</v>
          </cell>
          <cell r="AB224" t="str">
            <v>NULL</v>
          </cell>
          <cell r="AC224" t="str">
            <v>Quisiera solicitar las direcciones electrÃ³nicas de los correos electrÃ³nicos institucionales de TODOS los empleados vigentes y activos hasta esta fecha de solicitud de la dependencia con sede en YucatÃ¡n, incluyendo todas sus Ã¡reas y direcciones, mandos, jefaturas, administrativos, operativos, de base de confianza, sindical, honorarios y temporales, ya que no son personales porque usan el dominio institucional, lo que significa que son usando tecnologÃ­as propiedad del gobierno pagadas con recursos pÃºblicos. &lt;br&gt;Los requerido favor de ser presentado como en solicitud anterior en un archivo exel preferentemente, o word archivo original (Word o exel) SIN ESCANEO O SIN PDF; en la parte conducente a los correos electrÃ³nicos para poder editar. Y ENTREGADO como es solicitado por medio del infomex sin costo.&lt;br&gt;Favor de no remitir a los accesos pÃºblicos en la direcciÃ³n electrÃ³nica de http://portaltransparencia.gob.mx/ porque no es solicitado, ahÃ­ estÃ¡n de forma individualizada, desconozco los nombres de todos los empleados y ademÃ¡s no estÃ¡n todos. Y yo requiero la lista total de todos los empleados.</v>
          </cell>
        </row>
        <row r="225">
          <cell r="A225">
            <v>6110000036216</v>
          </cell>
          <cell r="B225">
            <v>61100</v>
          </cell>
          <cell r="C225">
            <v>1</v>
          </cell>
          <cell r="D225">
            <v>42688</v>
          </cell>
          <cell r="E225" t="str">
            <v>NULL</v>
          </cell>
          <cell r="F225" t="str">
            <v>NULL</v>
          </cell>
          <cell r="G225" t="str">
            <v>TIRADO</v>
          </cell>
          <cell r="H225" t="str">
            <v>OSUNA</v>
          </cell>
          <cell r="I225" t="str">
            <v>KARLA</v>
          </cell>
          <cell r="J225" t="str">
            <v>NULL</v>
          </cell>
          <cell r="K225" t="str">
            <v>BUGAMBILIA</v>
          </cell>
          <cell r="L225">
            <v>6238</v>
          </cell>
          <cell r="M225">
            <v>9857281</v>
          </cell>
          <cell r="N225" t="str">
            <v>Lomas Del Ã©bano</v>
          </cell>
          <cell r="O225">
            <v>25</v>
          </cell>
          <cell r="P225">
            <v>25012</v>
          </cell>
          <cell r="Q225">
            <v>82198</v>
          </cell>
          <cell r="R225" t="str">
            <v>NULL</v>
          </cell>
          <cell r="S225" t="str">
            <v>kttirado11@gmail.com</v>
          </cell>
          <cell r="T225">
            <v>131</v>
          </cell>
          <cell r="U225" t="str">
            <v>NULL</v>
          </cell>
          <cell r="V225" t="str">
            <v>NULL</v>
          </cell>
          <cell r="W225" t="str">
            <v>M</v>
          </cell>
          <cell r="X225">
            <v>35806</v>
          </cell>
          <cell r="Y225">
            <v>21</v>
          </cell>
          <cell r="Z225">
            <v>5</v>
          </cell>
          <cell r="AA225" t="str">
            <v>NULL</v>
          </cell>
          <cell r="AB225" t="str">
            <v>NULL</v>
          </cell>
          <cell r="AC225" t="str">
            <v>Â¿cual es el salario que tiene el gobernador de la instituciÃ³n?&lt;br&gt;</v>
          </cell>
        </row>
        <row r="226">
          <cell r="A226">
            <v>6110000037516</v>
          </cell>
          <cell r="B226">
            <v>61100</v>
          </cell>
          <cell r="C226">
            <v>1</v>
          </cell>
          <cell r="D226">
            <v>42689</v>
          </cell>
          <cell r="E226" t="str">
            <v>NULL</v>
          </cell>
          <cell r="F226" t="str">
            <v>NULL</v>
          </cell>
          <cell r="G226" t="str">
            <v>LIZARRAGA</v>
          </cell>
          <cell r="H226" t="str">
            <v>ASTORGA</v>
          </cell>
          <cell r="I226" t="str">
            <v>MELISSA</v>
          </cell>
          <cell r="J226" t="str">
            <v>NULL</v>
          </cell>
          <cell r="K226" t="str">
            <v>PABLO MACIAS VALENZUELA</v>
          </cell>
          <cell r="L226">
            <v>437</v>
          </cell>
          <cell r="M226" t="str">
            <v>NULL</v>
          </cell>
          <cell r="N226" t="str">
            <v>JabalÃ­es</v>
          </cell>
          <cell r="O226">
            <v>25</v>
          </cell>
          <cell r="P226">
            <v>25012</v>
          </cell>
          <cell r="Q226">
            <v>82165</v>
          </cell>
          <cell r="R226">
            <v>6691607326</v>
          </cell>
          <cell r="S226" t="str">
            <v>melissa_lga@hotmail.com</v>
          </cell>
          <cell r="T226">
            <v>131</v>
          </cell>
          <cell r="U226" t="str">
            <v>NULL</v>
          </cell>
          <cell r="V226" t="str">
            <v>NULL</v>
          </cell>
          <cell r="W226" t="str">
            <v>M</v>
          </cell>
          <cell r="X226">
            <v>35784</v>
          </cell>
          <cell r="Y226">
            <v>50</v>
          </cell>
          <cell r="Z226">
            <v>5</v>
          </cell>
          <cell r="AA226" t="str">
            <v>NULL</v>
          </cell>
          <cell r="AB226" t="str">
            <v>NULL</v>
          </cell>
          <cell r="AC226" t="str">
            <v>Â¿CuÃ¡les son las principales funciones del Banco de MÃ©xico?&lt;br&gt;</v>
          </cell>
        </row>
        <row r="227">
          <cell r="A227">
            <v>6110000036316</v>
          </cell>
          <cell r="B227">
            <v>61100</v>
          </cell>
          <cell r="C227">
            <v>1</v>
          </cell>
          <cell r="D227">
            <v>42688</v>
          </cell>
          <cell r="E227" t="str">
            <v>NULL</v>
          </cell>
          <cell r="F227" t="str">
            <v>NULL</v>
          </cell>
          <cell r="G227" t="str">
            <v>ZAYAS</v>
          </cell>
          <cell r="H227" t="str">
            <v>COTA</v>
          </cell>
          <cell r="I227" t="str">
            <v>OSCAR OCTAVIO</v>
          </cell>
          <cell r="J227" t="str">
            <v>NULL</v>
          </cell>
          <cell r="K227" t="str">
            <v>HACIANDA SAN ISIDRO</v>
          </cell>
          <cell r="L227">
            <v>5310</v>
          </cell>
          <cell r="M227" t="str">
            <v>NULL</v>
          </cell>
          <cell r="N227" t="str">
            <v>Venadillo</v>
          </cell>
          <cell r="O227">
            <v>25</v>
          </cell>
          <cell r="P227">
            <v>25012</v>
          </cell>
          <cell r="Q227">
            <v>82129</v>
          </cell>
          <cell r="R227" t="str">
            <v>NULL</v>
          </cell>
          <cell r="S227" t="str">
            <v>oscar.zayas@hotmail.com</v>
          </cell>
          <cell r="T227">
            <v>131</v>
          </cell>
          <cell r="U227" t="str">
            <v>NULL</v>
          </cell>
          <cell r="V227" t="str">
            <v>NULL</v>
          </cell>
          <cell r="W227" t="str">
            <v>H</v>
          </cell>
          <cell r="X227">
            <v>36146</v>
          </cell>
          <cell r="Y227">
            <v>21</v>
          </cell>
          <cell r="Z227">
            <v>5</v>
          </cell>
          <cell r="AA227" t="str">
            <v>NULL</v>
          </cell>
          <cell r="AB227" t="str">
            <v>NULL</v>
          </cell>
          <cell r="AC227" t="str">
            <v>Â¿Cuanto gana el presidente del Banco de MÃ©xico?&lt;br&gt;</v>
          </cell>
        </row>
        <row r="228">
          <cell r="A228">
            <v>6110000038016</v>
          </cell>
          <cell r="B228">
            <v>61100</v>
          </cell>
          <cell r="C228">
            <v>1</v>
          </cell>
          <cell r="D228">
            <v>42689</v>
          </cell>
          <cell r="E228" t="str">
            <v>NULL</v>
          </cell>
          <cell r="F228" t="str">
            <v>NULL</v>
          </cell>
          <cell r="G228" t="str">
            <v>PARTIDA</v>
          </cell>
          <cell r="H228" t="str">
            <v>CABANILLAS</v>
          </cell>
          <cell r="I228" t="str">
            <v>CITLALI</v>
          </cell>
          <cell r="J228" t="str">
            <v>NULL</v>
          </cell>
          <cell r="K228" t="str">
            <v>LACOTA</v>
          </cell>
          <cell r="L228">
            <v>10611</v>
          </cell>
          <cell r="M228">
            <v>109</v>
          </cell>
          <cell r="N228" t="str">
            <v>AmpliaciÃ³n Villa Verde</v>
          </cell>
          <cell r="O228">
            <v>25</v>
          </cell>
          <cell r="P228">
            <v>25012</v>
          </cell>
          <cell r="Q228">
            <v>82139</v>
          </cell>
          <cell r="R228" t="str">
            <v>NULL</v>
          </cell>
          <cell r="S228" t="str">
            <v>citlali_emily@hotmai.com</v>
          </cell>
          <cell r="T228">
            <v>131</v>
          </cell>
          <cell r="U228" t="str">
            <v>NULL</v>
          </cell>
          <cell r="V228" t="str">
            <v>NULL</v>
          </cell>
          <cell r="W228" t="str">
            <v>M</v>
          </cell>
          <cell r="X228">
            <v>35540</v>
          </cell>
          <cell r="Y228">
            <v>21</v>
          </cell>
          <cell r="Z228">
            <v>5</v>
          </cell>
          <cell r="AA228" t="str">
            <v>NULL</v>
          </cell>
          <cell r="AB228" t="str">
            <v>NULL</v>
          </cell>
          <cell r="AC228" t="str">
            <v>Â¿Cuanto dinero ingresa al aÃ±o?&lt;br&gt;</v>
          </cell>
        </row>
        <row r="229">
          <cell r="A229">
            <v>6110000036416</v>
          </cell>
          <cell r="B229">
            <v>61100</v>
          </cell>
          <cell r="C229">
            <v>1</v>
          </cell>
          <cell r="D229">
            <v>42688</v>
          </cell>
          <cell r="E229" t="str">
            <v>NULL</v>
          </cell>
          <cell r="F229" t="str">
            <v>NULL</v>
          </cell>
          <cell r="G229" t="str">
            <v>PEREZ</v>
          </cell>
          <cell r="H229" t="str">
            <v>SANCHEZ</v>
          </cell>
          <cell r="I229" t="str">
            <v>MANUEL</v>
          </cell>
          <cell r="J229" t="str">
            <v>NULL</v>
          </cell>
          <cell r="K229" t="str">
            <v>CENTAURO DEL NORTE</v>
          </cell>
          <cell r="L229">
            <v>166</v>
          </cell>
          <cell r="M229">
            <v>160</v>
          </cell>
          <cell r="N229" t="str">
            <v>Pueblo Nuevo</v>
          </cell>
          <cell r="O229">
            <v>25</v>
          </cell>
          <cell r="P229">
            <v>25012</v>
          </cell>
          <cell r="Q229">
            <v>82120</v>
          </cell>
          <cell r="R229">
            <v>6961127718</v>
          </cell>
          <cell r="S229" t="str">
            <v>manuel_morza@hotmail.com</v>
          </cell>
          <cell r="T229">
            <v>131</v>
          </cell>
          <cell r="U229" t="str">
            <v>NULL</v>
          </cell>
          <cell r="V229" t="str">
            <v>NULL</v>
          </cell>
          <cell r="W229" t="str">
            <v>H</v>
          </cell>
          <cell r="X229">
            <v>35757</v>
          </cell>
          <cell r="Y229">
            <v>21</v>
          </cell>
          <cell r="Z229">
            <v>5</v>
          </cell>
          <cell r="AA229" t="str">
            <v>NULL</v>
          </cell>
          <cell r="AB229" t="str">
            <v>NULL</v>
          </cell>
          <cell r="AC229" t="str">
            <v>Â¿cual es la cantidad de reservas internacionales que tiene mexico?&lt;br&gt;</v>
          </cell>
        </row>
        <row r="230">
          <cell r="A230">
            <v>6110000037916</v>
          </cell>
          <cell r="B230">
            <v>61100</v>
          </cell>
          <cell r="C230">
            <v>1</v>
          </cell>
          <cell r="D230">
            <v>42689</v>
          </cell>
          <cell r="E230" t="str">
            <v>NULL</v>
          </cell>
          <cell r="F230" t="str">
            <v>NULL</v>
          </cell>
          <cell r="G230" t="str">
            <v>PARRA</v>
          </cell>
          <cell r="H230" t="str">
            <v>VELASCO</v>
          </cell>
          <cell r="I230" t="str">
            <v>ANGEL</v>
          </cell>
          <cell r="J230" t="str">
            <v>NULL</v>
          </cell>
          <cell r="K230" t="str">
            <v>QUINTA CHAPALITA</v>
          </cell>
          <cell r="L230">
            <v>17</v>
          </cell>
          <cell r="M230" t="str">
            <v>NULL</v>
          </cell>
          <cell r="N230" t="str">
            <v>5ta Chapalita</v>
          </cell>
          <cell r="O230">
            <v>25</v>
          </cell>
          <cell r="P230">
            <v>25012</v>
          </cell>
          <cell r="Q230">
            <v>82080</v>
          </cell>
          <cell r="R230">
            <v>6692165571</v>
          </cell>
          <cell r="S230" t="str">
            <v>jp8588941@gmail.com</v>
          </cell>
          <cell r="T230">
            <v>131</v>
          </cell>
          <cell r="U230" t="str">
            <v>NULL</v>
          </cell>
          <cell r="V230" t="str">
            <v>NULL</v>
          </cell>
          <cell r="W230" t="str">
            <v>H</v>
          </cell>
          <cell r="X230">
            <v>42671</v>
          </cell>
          <cell r="Y230">
            <v>10</v>
          </cell>
          <cell r="Z230">
            <v>5</v>
          </cell>
          <cell r="AA230" t="str">
            <v>NULL</v>
          </cell>
          <cell r="AB230" t="str">
            <v>NULL</v>
          </cell>
          <cell r="AC230" t="str">
            <v>Â¿que medios de transporte utilizan para transportar dinero?&lt;br&gt;</v>
          </cell>
        </row>
        <row r="231">
          <cell r="A231">
            <v>6110000036516</v>
          </cell>
          <cell r="B231">
            <v>61100</v>
          </cell>
          <cell r="C231">
            <v>1</v>
          </cell>
          <cell r="D231">
            <v>42688</v>
          </cell>
          <cell r="E231" t="str">
            <v>NULL</v>
          </cell>
          <cell r="F231" t="str">
            <v>NULL</v>
          </cell>
          <cell r="G231" t="str">
            <v>VARGAS</v>
          </cell>
          <cell r="H231" t="str">
            <v>LOPEZ</v>
          </cell>
          <cell r="I231" t="str">
            <v>VICTOR</v>
          </cell>
          <cell r="J231" t="str">
            <v>NULL</v>
          </cell>
          <cell r="K231" t="str">
            <v>AMERICA LIBRE</v>
          </cell>
          <cell r="L231">
            <v>12</v>
          </cell>
          <cell r="M231">
            <v>12</v>
          </cell>
          <cell r="N231" t="str">
            <v>Marcelo Loya</v>
          </cell>
          <cell r="O231">
            <v>25</v>
          </cell>
          <cell r="P231">
            <v>25014</v>
          </cell>
          <cell r="Q231">
            <v>82808</v>
          </cell>
          <cell r="R231" t="str">
            <v>NULL</v>
          </cell>
          <cell r="S231" t="str">
            <v>vititorvargas95@hotmail.com</v>
          </cell>
          <cell r="T231">
            <v>131</v>
          </cell>
          <cell r="U231" t="str">
            <v>NULL</v>
          </cell>
          <cell r="V231" t="str">
            <v>NULL</v>
          </cell>
          <cell r="W231" t="str">
            <v>H</v>
          </cell>
          <cell r="X231">
            <v>42673</v>
          </cell>
          <cell r="Y231">
            <v>21</v>
          </cell>
          <cell r="Z231">
            <v>5</v>
          </cell>
          <cell r="AA231" t="str">
            <v>NULL</v>
          </cell>
          <cell r="AB231" t="str">
            <v>NULL</v>
          </cell>
          <cell r="AC231" t="str">
            <v>cuales son los mecanismos que utilizan para no permitir la devaluacion de la moneda&lt;br&gt;</v>
          </cell>
        </row>
        <row r="232">
          <cell r="A232">
            <v>6110000038616</v>
          </cell>
          <cell r="B232">
            <v>61100</v>
          </cell>
          <cell r="C232">
            <v>1</v>
          </cell>
          <cell r="D232">
            <v>42690</v>
          </cell>
          <cell r="E232" t="str">
            <v>NULL</v>
          </cell>
          <cell r="F232" t="str">
            <v>NULL</v>
          </cell>
          <cell r="G232" t="str">
            <v>CAMACHO</v>
          </cell>
          <cell r="H232" t="str">
            <v>NULL</v>
          </cell>
          <cell r="I232" t="str">
            <v>MARINA</v>
          </cell>
          <cell r="J232" t="str">
            <v>NULL</v>
          </cell>
          <cell r="K232" t="str">
            <v>SANTA CRUZ</v>
          </cell>
          <cell r="L232">
            <v>6</v>
          </cell>
          <cell r="M232">
            <v>5</v>
          </cell>
          <cell r="N232" t="str">
            <v>Santa Cruz AtizapÃ¡n</v>
          </cell>
          <cell r="O232">
            <v>15</v>
          </cell>
          <cell r="P232">
            <v>15012</v>
          </cell>
          <cell r="Q232">
            <v>52500</v>
          </cell>
          <cell r="R232">
            <v>6692296566</v>
          </cell>
          <cell r="S232" t="str">
            <v>lilianalopez121997@gmail.com</v>
          </cell>
          <cell r="T232">
            <v>131</v>
          </cell>
          <cell r="U232" t="str">
            <v>NULL</v>
          </cell>
          <cell r="V232" t="str">
            <v>NULL</v>
          </cell>
          <cell r="W232" t="str">
            <v>M</v>
          </cell>
          <cell r="X232" t="str">
            <v>NULL</v>
          </cell>
          <cell r="Y232">
            <v>24</v>
          </cell>
          <cell r="Z232">
            <v>5</v>
          </cell>
          <cell r="AA232" t="str">
            <v>NULL</v>
          </cell>
          <cell r="AB232" t="str">
            <v>NULL</v>
          </cell>
          <cell r="AC232" t="str">
            <v>Â¿con cuanto presupuesto cuentan actualmente?&lt;br&gt;</v>
          </cell>
        </row>
        <row r="233">
          <cell r="A233">
            <v>6110000036616</v>
          </cell>
          <cell r="B233">
            <v>61100</v>
          </cell>
          <cell r="C233">
            <v>1</v>
          </cell>
          <cell r="D233">
            <v>42688</v>
          </cell>
          <cell r="E233" t="str">
            <v>NULL</v>
          </cell>
          <cell r="F233" t="str">
            <v>NULL</v>
          </cell>
          <cell r="G233" t="str">
            <v>TERAN</v>
          </cell>
          <cell r="H233" t="str">
            <v>GONZALES</v>
          </cell>
          <cell r="I233" t="str">
            <v>DANYELA</v>
          </cell>
          <cell r="J233" t="str">
            <v>NULL</v>
          </cell>
          <cell r="K233" t="str">
            <v>PLAYA</v>
          </cell>
          <cell r="L233">
            <v>112</v>
          </cell>
          <cell r="M233">
            <v>112</v>
          </cell>
          <cell r="N233" t="str">
            <v>La Palma</v>
          </cell>
          <cell r="O233">
            <v>15</v>
          </cell>
          <cell r="P233">
            <v>15056</v>
          </cell>
          <cell r="Q233">
            <v>50580</v>
          </cell>
          <cell r="R233" t="str">
            <v>NULL</v>
          </cell>
          <cell r="S233" t="str">
            <v>terangonzalezd@gmail.com</v>
          </cell>
          <cell r="T233">
            <v>131</v>
          </cell>
          <cell r="U233" t="str">
            <v>NULL</v>
          </cell>
          <cell r="V233" t="str">
            <v>NULL</v>
          </cell>
          <cell r="W233" t="str">
            <v>M</v>
          </cell>
          <cell r="X233">
            <v>32828</v>
          </cell>
          <cell r="Y233">
            <v>21</v>
          </cell>
          <cell r="Z233">
            <v>5</v>
          </cell>
          <cell r="AA233" t="str">
            <v>NULL</v>
          </cell>
          <cell r="AB233" t="str">
            <v>NULL</v>
          </cell>
          <cell r="AC233" t="str">
            <v>A que se debe la devaluaciÃ³n  de la moneda?&lt;br&gt;</v>
          </cell>
        </row>
        <row r="234">
          <cell r="A234">
            <v>6110000038716</v>
          </cell>
          <cell r="B234">
            <v>61100</v>
          </cell>
          <cell r="C234">
            <v>1</v>
          </cell>
          <cell r="D234">
            <v>42690</v>
          </cell>
          <cell r="E234" t="str">
            <v>NULL</v>
          </cell>
          <cell r="F234" t="str">
            <v>NULL</v>
          </cell>
          <cell r="G234" t="str">
            <v>PALACIOS</v>
          </cell>
          <cell r="H234" t="str">
            <v>ITURIO</v>
          </cell>
          <cell r="I234" t="str">
            <v>GABRIEL</v>
          </cell>
          <cell r="J234" t="str">
            <v>NULL</v>
          </cell>
          <cell r="K234" t="str">
            <v>CAPERNAUM</v>
          </cell>
          <cell r="L234">
            <v>61</v>
          </cell>
          <cell r="M234" t="str">
            <v>NULL</v>
          </cell>
          <cell r="N234" t="str">
            <v>Buenavista</v>
          </cell>
          <cell r="O234">
            <v>15</v>
          </cell>
          <cell r="P234">
            <v>15056</v>
          </cell>
          <cell r="Q234">
            <v>50563</v>
          </cell>
          <cell r="R234">
            <v>7771803155</v>
          </cell>
          <cell r="S234" t="str">
            <v>gabriel.0019@outlook.es</v>
          </cell>
          <cell r="T234">
            <v>131</v>
          </cell>
          <cell r="U234" t="str">
            <v>NULL</v>
          </cell>
          <cell r="V234" t="str">
            <v>NULL</v>
          </cell>
          <cell r="W234" t="str">
            <v>H</v>
          </cell>
          <cell r="X234">
            <v>34412</v>
          </cell>
          <cell r="Y234">
            <v>21</v>
          </cell>
          <cell r="Z234">
            <v>5</v>
          </cell>
          <cell r="AA234" t="str">
            <v>NULL</v>
          </cell>
          <cell r="AB234" t="str">
            <v>NULL</v>
          </cell>
          <cell r="AC234" t="str">
            <v>informaciÃ³n completa de la forma de trabajo de los sindicatos y trabajadores&lt;br&gt;</v>
          </cell>
        </row>
        <row r="235">
          <cell r="A235">
            <v>6110000038316</v>
          </cell>
          <cell r="B235">
            <v>61100</v>
          </cell>
          <cell r="C235">
            <v>1</v>
          </cell>
          <cell r="D235">
            <v>42690</v>
          </cell>
          <cell r="E235" t="str">
            <v>NULL</v>
          </cell>
          <cell r="F235" t="str">
            <v>NULL</v>
          </cell>
          <cell r="G235" t="str">
            <v>KEYNES</v>
          </cell>
          <cell r="H235" t="str">
            <v>NULL</v>
          </cell>
          <cell r="I235" t="str">
            <v>SKANDAR</v>
          </cell>
          <cell r="J235" t="str">
            <v>NULL</v>
          </cell>
          <cell r="K235" t="str">
            <v>RIO PRESIDIO</v>
          </cell>
          <cell r="L235">
            <v>1239</v>
          </cell>
          <cell r="M235">
            <v>3214</v>
          </cell>
          <cell r="N235" t="str">
            <v>Palos Prietos</v>
          </cell>
          <cell r="O235">
            <v>25</v>
          </cell>
          <cell r="P235">
            <v>25012</v>
          </cell>
          <cell r="Q235">
            <v>82010</v>
          </cell>
          <cell r="R235" t="str">
            <v>NULL</v>
          </cell>
          <cell r="S235" t="str">
            <v>freddiglee@gmail.com</v>
          </cell>
          <cell r="T235">
            <v>131</v>
          </cell>
          <cell r="U235" t="str">
            <v>NULL</v>
          </cell>
          <cell r="V235" t="str">
            <v>NULL</v>
          </cell>
          <cell r="W235" t="str">
            <v>NULL</v>
          </cell>
          <cell r="X235" t="str">
            <v>NULL</v>
          </cell>
          <cell r="Y235">
            <v>22</v>
          </cell>
          <cell r="Z235">
            <v>5</v>
          </cell>
          <cell r="AA235" t="str">
            <v>NULL</v>
          </cell>
          <cell r="AB235" t="str">
            <v>NULL</v>
          </cell>
          <cell r="AC235" t="str">
            <v>como ha evolucionado la bolsa de valores en esta ultima dÃ©cada? &lt;br&gt;</v>
          </cell>
        </row>
        <row r="236">
          <cell r="A236">
            <v>6110000038516</v>
          </cell>
          <cell r="B236">
            <v>61100</v>
          </cell>
          <cell r="C236">
            <v>1</v>
          </cell>
          <cell r="D236">
            <v>42690</v>
          </cell>
          <cell r="E236" t="str">
            <v>NULL</v>
          </cell>
          <cell r="F236" t="str">
            <v>NULL</v>
          </cell>
          <cell r="G236" t="str">
            <v>PALACIOS</v>
          </cell>
          <cell r="H236" t="str">
            <v>ITURIO</v>
          </cell>
          <cell r="I236" t="str">
            <v>GABRIEL</v>
          </cell>
          <cell r="J236" t="str">
            <v>NULL</v>
          </cell>
          <cell r="K236" t="str">
            <v>CAPERNAUM</v>
          </cell>
          <cell r="L236">
            <v>61</v>
          </cell>
          <cell r="M236" t="str">
            <v>NULL</v>
          </cell>
          <cell r="N236" t="str">
            <v>Buenavista</v>
          </cell>
          <cell r="O236">
            <v>15</v>
          </cell>
          <cell r="P236">
            <v>15056</v>
          </cell>
          <cell r="Q236">
            <v>50563</v>
          </cell>
          <cell r="R236">
            <v>7771803155</v>
          </cell>
          <cell r="S236" t="str">
            <v>gabriel.0019@outlook.es</v>
          </cell>
          <cell r="T236">
            <v>131</v>
          </cell>
          <cell r="U236" t="str">
            <v>NULL</v>
          </cell>
          <cell r="V236" t="str">
            <v>NULL</v>
          </cell>
          <cell r="W236" t="str">
            <v>H</v>
          </cell>
          <cell r="X236">
            <v>34412</v>
          </cell>
          <cell r="Y236">
            <v>21</v>
          </cell>
          <cell r="Z236">
            <v>5</v>
          </cell>
          <cell r="AA236" t="str">
            <v>NULL</v>
          </cell>
          <cell r="AB236" t="str">
            <v>NULL</v>
          </cell>
          <cell r="AC236" t="str">
            <v>forma de trabajo, pagos. prestaciones, su forma de trabajo de los sindicatos, toda la informaciÃ³n que puedan proporcionar.&lt;br&gt;</v>
          </cell>
        </row>
        <row r="237">
          <cell r="A237">
            <v>6110000037616</v>
          </cell>
          <cell r="B237">
            <v>61100</v>
          </cell>
          <cell r="C237">
            <v>1</v>
          </cell>
          <cell r="D237">
            <v>42689</v>
          </cell>
          <cell r="E237" t="str">
            <v>NULL</v>
          </cell>
          <cell r="F237" t="str">
            <v>NULL</v>
          </cell>
          <cell r="G237" t="str">
            <v>LOPEZ</v>
          </cell>
          <cell r="H237" t="str">
            <v>HERNANDEZ</v>
          </cell>
          <cell r="I237" t="str">
            <v>GUILLERMO</v>
          </cell>
          <cell r="J237" t="str">
            <v>NULL</v>
          </cell>
          <cell r="K237" t="str">
            <v>FERNANDO MONTES DE OCA</v>
          </cell>
          <cell r="L237">
            <v>510</v>
          </cell>
          <cell r="M237" t="str">
            <v>NULL</v>
          </cell>
          <cell r="N237" t="str">
            <v>Benito JuÃ¡rez</v>
          </cell>
          <cell r="O237">
            <v>25</v>
          </cell>
          <cell r="P237">
            <v>25012</v>
          </cell>
          <cell r="Q237">
            <v>82180</v>
          </cell>
          <cell r="R237">
            <v>6699337980</v>
          </cell>
          <cell r="S237" t="str">
            <v>mlhg98@outlook.com</v>
          </cell>
          <cell r="T237">
            <v>131</v>
          </cell>
          <cell r="U237" t="str">
            <v>NULL</v>
          </cell>
          <cell r="V237" t="str">
            <v>NULL</v>
          </cell>
          <cell r="W237" t="str">
            <v>H</v>
          </cell>
          <cell r="X237">
            <v>36029</v>
          </cell>
          <cell r="Y237">
            <v>21</v>
          </cell>
          <cell r="Z237">
            <v>5</v>
          </cell>
          <cell r="AA237" t="str">
            <v>NULL</v>
          </cell>
          <cell r="AB237" t="str">
            <v>NULL</v>
          </cell>
          <cell r="AC237" t="str">
            <v>Â¿El banco de MÃ©xico fija el tipo de cambio del peso?&lt;br&gt;</v>
          </cell>
        </row>
        <row r="238">
          <cell r="A238">
            <v>6110000038416</v>
          </cell>
          <cell r="B238">
            <v>61100</v>
          </cell>
          <cell r="C238">
            <v>1</v>
          </cell>
          <cell r="D238">
            <v>42690</v>
          </cell>
          <cell r="E238" t="str">
            <v>NULL</v>
          </cell>
          <cell r="F238" t="str">
            <v>NULL</v>
          </cell>
          <cell r="G238" t="str">
            <v>RUIZ</v>
          </cell>
          <cell r="H238" t="str">
            <v>DELGADO</v>
          </cell>
          <cell r="I238" t="str">
            <v>ARIANA</v>
          </cell>
          <cell r="J238" t="str">
            <v>NULL</v>
          </cell>
          <cell r="K238" t="str">
            <v>GENARO ESTRADO</v>
          </cell>
          <cell r="L238">
            <v>288</v>
          </cell>
          <cell r="M238" t="str">
            <v>NULL</v>
          </cell>
          <cell r="N238" t="str">
            <v>El Palmito</v>
          </cell>
          <cell r="O238">
            <v>25</v>
          </cell>
          <cell r="P238">
            <v>25004</v>
          </cell>
          <cell r="Q238">
            <v>82630</v>
          </cell>
          <cell r="R238">
            <v>6941180938</v>
          </cell>
          <cell r="S238" t="str">
            <v>ar_iana.98@hotmail.com</v>
          </cell>
          <cell r="T238">
            <v>131</v>
          </cell>
          <cell r="U238" t="str">
            <v>NULL</v>
          </cell>
          <cell r="V238" t="str">
            <v>NULL</v>
          </cell>
          <cell r="W238" t="str">
            <v>M</v>
          </cell>
          <cell r="X238">
            <v>35861</v>
          </cell>
          <cell r="Y238">
            <v>21</v>
          </cell>
          <cell r="Z238">
            <v>5</v>
          </cell>
          <cell r="AA238" t="str">
            <v>NULL</v>
          </cell>
          <cell r="AB238" t="str">
            <v>NULL</v>
          </cell>
          <cell r="AC238" t="str">
            <v>Â¿CuÃ¡l es funciÃ³n principal? Â¿De dÃ³nde obtiene el capital?&lt;br&gt;</v>
          </cell>
        </row>
        <row r="239">
          <cell r="A239">
            <v>6110000038216</v>
          </cell>
          <cell r="B239">
            <v>61100</v>
          </cell>
          <cell r="C239">
            <v>1</v>
          </cell>
          <cell r="D239">
            <v>42690</v>
          </cell>
          <cell r="E239" t="str">
            <v>NULL</v>
          </cell>
          <cell r="F239" t="str">
            <v>NULL</v>
          </cell>
          <cell r="G239" t="str">
            <v>GÃ“MEZ</v>
          </cell>
          <cell r="H239" t="str">
            <v>LIZÃRRAGA</v>
          </cell>
          <cell r="I239" t="str">
            <v xml:space="preserve"> CAROLINA</v>
          </cell>
          <cell r="J239" t="str">
            <v>NULL</v>
          </cell>
          <cell r="K239" t="str">
            <v>AV. ANTONIO TOLEDO CORRO</v>
          </cell>
          <cell r="L239">
            <v>3012</v>
          </cell>
          <cell r="M239" t="str">
            <v>NULL</v>
          </cell>
          <cell r="N239" t="str">
            <v>Los Sauces</v>
          </cell>
          <cell r="O239">
            <v>25</v>
          </cell>
          <cell r="P239">
            <v>25012</v>
          </cell>
          <cell r="Q239">
            <v>82159</v>
          </cell>
          <cell r="R239" t="str">
            <v>NULL</v>
          </cell>
          <cell r="S239" t="str">
            <v>carolina_97_nani@hotmail.com</v>
          </cell>
          <cell r="T239">
            <v>131</v>
          </cell>
          <cell r="U239" t="str">
            <v>NULL</v>
          </cell>
          <cell r="V239" t="str">
            <v>NULL</v>
          </cell>
          <cell r="W239" t="str">
            <v>M</v>
          </cell>
          <cell r="X239">
            <v>35750</v>
          </cell>
          <cell r="Y239">
            <v>21</v>
          </cell>
          <cell r="Z239">
            <v>5</v>
          </cell>
          <cell r="AA239" t="str">
            <v>NULL</v>
          </cell>
          <cell r="AB239" t="str">
            <v>NULL</v>
          </cell>
          <cell r="AC239" t="str">
            <v>Â¿CuÃ¡ntos euros en promedio entraron a MÃ©xico en el presente aÃ±o?&lt;br&gt;</v>
          </cell>
        </row>
        <row r="240">
          <cell r="A240">
            <v>6110000037816</v>
          </cell>
          <cell r="B240">
            <v>61100</v>
          </cell>
          <cell r="C240">
            <v>1</v>
          </cell>
          <cell r="D240">
            <v>42689</v>
          </cell>
          <cell r="E240" t="str">
            <v>NULL</v>
          </cell>
          <cell r="F240" t="str">
            <v>NULL</v>
          </cell>
          <cell r="G240" t="str">
            <v>MORALES</v>
          </cell>
          <cell r="H240" t="str">
            <v>LOPEZ</v>
          </cell>
          <cell r="I240" t="str">
            <v>ALEXIS</v>
          </cell>
          <cell r="J240" t="str">
            <v>NULL</v>
          </cell>
          <cell r="K240" t="str">
            <v>SOL</v>
          </cell>
          <cell r="L240">
            <v>5709</v>
          </cell>
          <cell r="M240" t="str">
            <v>NULL</v>
          </cell>
          <cell r="N240" t="str">
            <v>Esperanza</v>
          </cell>
          <cell r="O240">
            <v>25</v>
          </cell>
          <cell r="P240">
            <v>25012</v>
          </cell>
          <cell r="Q240">
            <v>82180</v>
          </cell>
          <cell r="R240" t="str">
            <v>NULL</v>
          </cell>
          <cell r="S240" t="str">
            <v>NULL</v>
          </cell>
          <cell r="T240">
            <v>131</v>
          </cell>
          <cell r="U240" t="str">
            <v>NULL</v>
          </cell>
          <cell r="V240" t="str">
            <v>NULL</v>
          </cell>
          <cell r="W240" t="str">
            <v>H</v>
          </cell>
          <cell r="X240">
            <v>42633</v>
          </cell>
          <cell r="Y240">
            <v>21</v>
          </cell>
          <cell r="Z240">
            <v>5</v>
          </cell>
          <cell r="AA240" t="str">
            <v>NULL</v>
          </cell>
          <cell r="AB240" t="str">
            <v>NULL</v>
          </cell>
          <cell r="AC240" t="str">
            <v>Que significa la libre flotacion?&lt;br&gt;</v>
          </cell>
        </row>
        <row r="241">
          <cell r="A241">
            <v>6110000037716</v>
          </cell>
          <cell r="B241">
            <v>61100</v>
          </cell>
          <cell r="C241">
            <v>1</v>
          </cell>
          <cell r="D241">
            <v>42689</v>
          </cell>
          <cell r="E241" t="str">
            <v>NULL</v>
          </cell>
          <cell r="F241" t="str">
            <v>NULL</v>
          </cell>
          <cell r="G241" t="str">
            <v>VAZQUEZ</v>
          </cell>
          <cell r="H241" t="str">
            <v>PACHECO</v>
          </cell>
          <cell r="I241" t="str">
            <v>REBECA LIZZETTE</v>
          </cell>
          <cell r="J241" t="str">
            <v>NULL</v>
          </cell>
          <cell r="K241" t="str">
            <v>MARSELLA</v>
          </cell>
          <cell r="L241">
            <v>52</v>
          </cell>
          <cell r="M241">
            <v>4621930077</v>
          </cell>
          <cell r="N241" t="str">
            <v>Europa</v>
          </cell>
          <cell r="O241">
            <v>11</v>
          </cell>
          <cell r="P241">
            <v>11017</v>
          </cell>
          <cell r="Q241">
            <v>36698</v>
          </cell>
          <cell r="R241" t="str">
            <v>NULL</v>
          </cell>
          <cell r="S241" t="str">
            <v>rebecalizzettevazquezpacheco@gmail.com</v>
          </cell>
          <cell r="T241">
            <v>131</v>
          </cell>
          <cell r="U241" t="str">
            <v>NULL</v>
          </cell>
          <cell r="V241" t="str">
            <v>NULL</v>
          </cell>
          <cell r="W241" t="str">
            <v>M</v>
          </cell>
          <cell r="X241">
            <v>34608</v>
          </cell>
          <cell r="Y241">
            <v>21</v>
          </cell>
          <cell r="Z241">
            <v>5</v>
          </cell>
          <cell r="AA241" t="str">
            <v>NULL</v>
          </cell>
          <cell r="AB241" t="str">
            <v>NULL</v>
          </cell>
          <cell r="AC241" t="str">
            <v>Por este medio hago la solicitud para saber respecto de cuÃ¡nto es la cantidad de salario que reciben los trabajadores del banco de MÃ©xico&lt;br&gt;</v>
          </cell>
        </row>
        <row r="242">
          <cell r="A242">
            <v>6110000038116</v>
          </cell>
          <cell r="B242">
            <v>61100</v>
          </cell>
          <cell r="C242">
            <v>1</v>
          </cell>
          <cell r="D242">
            <v>42689</v>
          </cell>
          <cell r="E242" t="str">
            <v>NULL</v>
          </cell>
          <cell r="F242" t="str">
            <v>NULL</v>
          </cell>
          <cell r="G242" t="str">
            <v>JIMENEZ</v>
          </cell>
          <cell r="H242" t="str">
            <v>PACHECO</v>
          </cell>
          <cell r="I242" t="str">
            <v>JAVIER</v>
          </cell>
          <cell r="J242" t="str">
            <v>NULL</v>
          </cell>
          <cell r="K242" t="str">
            <v>PROTASIO TAGLE</v>
          </cell>
          <cell r="L242">
            <v>59</v>
          </cell>
          <cell r="M242">
            <v>404</v>
          </cell>
          <cell r="N242" t="str">
            <v>San Miguel Chapultepec II SecciÃ³n</v>
          </cell>
          <cell r="O242">
            <v>9</v>
          </cell>
          <cell r="P242">
            <v>9016</v>
          </cell>
          <cell r="Q242">
            <v>11850</v>
          </cell>
          <cell r="R242" t="str">
            <v>NULL</v>
          </cell>
          <cell r="S242" t="str">
            <v>jjimenezp@ipn.mx</v>
          </cell>
          <cell r="T242">
            <v>131</v>
          </cell>
          <cell r="U242" t="str">
            <v>NULL</v>
          </cell>
          <cell r="V242" t="str">
            <v>NULL</v>
          </cell>
          <cell r="W242" t="str">
            <v>NULL</v>
          </cell>
          <cell r="X242">
            <v>19419</v>
          </cell>
          <cell r="Y242">
            <v>20</v>
          </cell>
          <cell r="Z242">
            <v>5</v>
          </cell>
          <cell r="AA242" t="str">
            <v>NULL</v>
          </cell>
          <cell r="AB242" t="str">
            <v>NULL</v>
          </cell>
          <cell r="AC242" t="str">
            <v>De todos los funcionarios del Banco de MÃ©xico solicito: fecha de ingreso a la instituciÃ³n y el factor que tienen&lt;br&gt;</v>
          </cell>
        </row>
        <row r="243">
          <cell r="A243">
            <v>6110000036716</v>
          </cell>
          <cell r="B243">
            <v>61100</v>
          </cell>
          <cell r="C243">
            <v>1</v>
          </cell>
          <cell r="D243">
            <v>42689</v>
          </cell>
          <cell r="E243" t="str">
            <v>NULL</v>
          </cell>
          <cell r="F243" t="str">
            <v>NULL</v>
          </cell>
          <cell r="G243" t="str">
            <v>CHI</v>
          </cell>
          <cell r="H243" t="str">
            <v>BARRALES</v>
          </cell>
          <cell r="I243" t="str">
            <v>MARCIA</v>
          </cell>
          <cell r="J243" t="str">
            <v>NULL</v>
          </cell>
          <cell r="K243" t="str">
            <v>RAFAEL DELGADO</v>
          </cell>
          <cell r="L243">
            <v>17</v>
          </cell>
          <cell r="M243" t="str">
            <v>NULL</v>
          </cell>
          <cell r="N243" t="str">
            <v>Obrera</v>
          </cell>
          <cell r="O243">
            <v>9</v>
          </cell>
          <cell r="P243">
            <v>9015</v>
          </cell>
          <cell r="Q243">
            <v>6800</v>
          </cell>
          <cell r="R243">
            <v>5525112701</v>
          </cell>
          <cell r="S243" t="str">
            <v>marciachibarrales@gmail.com</v>
          </cell>
          <cell r="T243">
            <v>131</v>
          </cell>
          <cell r="U243" t="str">
            <v>NULL</v>
          </cell>
          <cell r="V243" t="str">
            <v>NULL</v>
          </cell>
          <cell r="W243" t="str">
            <v>M</v>
          </cell>
          <cell r="X243">
            <v>35028</v>
          </cell>
          <cell r="Y243">
            <v>46</v>
          </cell>
          <cell r="Z243">
            <v>5</v>
          </cell>
          <cell r="AA243" t="str">
            <v>NULL</v>
          </cell>
          <cell r="AB243" t="str">
            <v>NULL</v>
          </cell>
          <cell r="AC243" t="str">
            <v>Solicito me sea proporcionada la cantidad que perciben el Gobernador y los Subgobernadores del Banco de MÃ©xico como sueldo por sus respectivos cargos.&lt;br&gt;</v>
          </cell>
        </row>
        <row r="244">
          <cell r="A244">
            <v>6110000036816</v>
          </cell>
          <cell r="B244">
            <v>61100</v>
          </cell>
          <cell r="C244">
            <v>1</v>
          </cell>
          <cell r="D244">
            <v>42689</v>
          </cell>
          <cell r="E244" t="str">
            <v>AMPARA A.C.</v>
          </cell>
          <cell r="F244" t="str">
            <v>NULL</v>
          </cell>
          <cell r="G244" t="str">
            <v>VILLAVICENCIO</v>
          </cell>
          <cell r="H244" t="str">
            <v>RODRÃGUEZ</v>
          </cell>
          <cell r="I244" t="str">
            <v>ERANDI</v>
          </cell>
          <cell r="J244" t="str">
            <v>NULL</v>
          </cell>
          <cell r="K244" t="str">
            <v>TEPETLAPA</v>
          </cell>
          <cell r="L244" t="str">
            <v>MZ. 30</v>
          </cell>
          <cell r="M244">
            <v>20</v>
          </cell>
          <cell r="N244" t="str">
            <v>Adolfo Ruiz CortÃ­nes</v>
          </cell>
          <cell r="O244">
            <v>9</v>
          </cell>
          <cell r="P244">
            <v>9003</v>
          </cell>
          <cell r="Q244">
            <v>4630</v>
          </cell>
          <cell r="R244" t="str">
            <v>(52) 5539158281</v>
          </cell>
          <cell r="S244" t="str">
            <v>eracaminos@gmail.com</v>
          </cell>
          <cell r="T244">
            <v>131</v>
          </cell>
          <cell r="U244" t="str">
            <v>NULL</v>
          </cell>
          <cell r="V244" t="str">
            <v>NULL</v>
          </cell>
          <cell r="W244" t="str">
            <v>M</v>
          </cell>
          <cell r="X244">
            <v>30293</v>
          </cell>
          <cell r="Y244">
            <v>22</v>
          </cell>
          <cell r="Z244">
            <v>5</v>
          </cell>
          <cell r="AA244" t="str">
            <v>NULL</v>
          </cell>
          <cell r="AB244" t="str">
            <v>NULL</v>
          </cell>
          <cell r="AC244" t="str">
            <v>1. Â¿Con cuÃ¡ntos programas, planes de acciÃ³n o proyectos cuenta la instituciÃ³n para la inclusiÃ³n laboral de la poblaciÃ³n en general de MÃ©xico/la Ciudad de MÃ©xico? En caso de contar con estos programas, Â¿cuÃ¡les son Ã©stos?  2. Â¿Con cuÃ¡ntos programas, planes de acciÃ³n o proyectos cuenta la instituciÃ³n para la inclusiÃ³n laboral de las mujeres de MÃ©xico/la Ciudad de MÃ©xico? En caso de contar con estos programas Â¿cuÃ¡les son Ã©stos? 3. Â¿Con cuÃ¡ntos programas, planes de acciÃ³n o proyectos cuenta la instituciÃ³n para la inclusiÃ³n laboral de las mujeres jÃ³venes de MÃ©xico/la Ciudad de MÃ©xico? En caso de contar con estos programas, Â¿cuÃ¡les son Ã©stos? &lt;br&gt;</v>
          </cell>
        </row>
        <row r="245">
          <cell r="A245">
            <v>6110000036916</v>
          </cell>
          <cell r="B245">
            <v>61100</v>
          </cell>
          <cell r="C245">
            <v>1</v>
          </cell>
          <cell r="D245">
            <v>42689</v>
          </cell>
          <cell r="E245" t="str">
            <v>NULL</v>
          </cell>
          <cell r="F245" t="str">
            <v>NULL</v>
          </cell>
          <cell r="G245" t="str">
            <v>SANCHEZ</v>
          </cell>
          <cell r="H245" t="str">
            <v>NULL</v>
          </cell>
          <cell r="I245" t="str">
            <v>JONATHAN</v>
          </cell>
          <cell r="J245" t="str">
            <v>NULL</v>
          </cell>
          <cell r="K245" t="str">
            <v>CHAUCINGO</v>
          </cell>
          <cell r="L245">
            <v>23</v>
          </cell>
          <cell r="M245" t="str">
            <v>NULL</v>
          </cell>
          <cell r="N245" t="str">
            <v>Pedregal de Santo Domingo</v>
          </cell>
          <cell r="O245">
            <v>9</v>
          </cell>
          <cell r="P245">
            <v>9003</v>
          </cell>
          <cell r="Q245">
            <v>4369</v>
          </cell>
          <cell r="R245" t="str">
            <v>NULL</v>
          </cell>
          <cell r="S245" t="str">
            <v>azulyoro85.js@gmail.com</v>
          </cell>
          <cell r="T245">
            <v>131</v>
          </cell>
          <cell r="U245" t="str">
            <v>NULL</v>
          </cell>
          <cell r="V245" t="str">
            <v>NULL</v>
          </cell>
          <cell r="W245" t="str">
            <v>H</v>
          </cell>
          <cell r="X245">
            <v>34953</v>
          </cell>
          <cell r="Y245">
            <v>21</v>
          </cell>
          <cell r="Z245">
            <v>5</v>
          </cell>
          <cell r="AA245" t="str">
            <v>NULL</v>
          </cell>
          <cell r="AB245" t="str">
            <v>NULL</v>
          </cell>
          <cell r="AC245" t="str">
            <v>En base en nuestro articulo 8 constitucional donde nos menciona que los funcionarios y empleados pÃºblicos respetaran el derecho de peticiÃ³n de todos los ciudadanos de la RepÃºblica Mexicana, por lo que me es grato solicitar en numero de twinkis que nuestro gobernador del Banco De MÃ©xico ingiere semanalmente, asÃ­ como el presupuesto que esto implica.&lt;br&gt;</v>
          </cell>
        </row>
        <row r="246">
          <cell r="A246">
            <v>6110000037016</v>
          </cell>
          <cell r="B246">
            <v>61100</v>
          </cell>
          <cell r="C246">
            <v>1</v>
          </cell>
          <cell r="D246">
            <v>42689</v>
          </cell>
          <cell r="E246" t="str">
            <v>NULL</v>
          </cell>
          <cell r="F246" t="str">
            <v>NULL</v>
          </cell>
          <cell r="G246" t="str">
            <v>MONDRAGON</v>
          </cell>
          <cell r="H246" t="str">
            <v>QUEZADA</v>
          </cell>
          <cell r="I246" t="str">
            <v>ALICIA</v>
          </cell>
          <cell r="J246" t="str">
            <v>NULL</v>
          </cell>
          <cell r="K246" t="str">
            <v>CIRCUNVALACION PLAYAS</v>
          </cell>
          <cell r="L246">
            <v>141</v>
          </cell>
          <cell r="M246" t="str">
            <v>NULL</v>
          </cell>
          <cell r="N246" t="str">
            <v>El Toreo</v>
          </cell>
          <cell r="O246">
            <v>25</v>
          </cell>
          <cell r="P246">
            <v>25012</v>
          </cell>
          <cell r="Q246">
            <v>82120</v>
          </cell>
          <cell r="R246" t="str">
            <v>NULL</v>
          </cell>
          <cell r="S246" t="str">
            <v>aliciammq98@gmail.com</v>
          </cell>
          <cell r="T246">
            <v>131</v>
          </cell>
          <cell r="U246" t="str">
            <v>NULL</v>
          </cell>
          <cell r="V246" t="str">
            <v>NULL</v>
          </cell>
          <cell r="W246" t="str">
            <v>M</v>
          </cell>
          <cell r="X246">
            <v>35844</v>
          </cell>
          <cell r="Y246">
            <v>21</v>
          </cell>
          <cell r="Z246">
            <v>5</v>
          </cell>
          <cell r="AA246" t="str">
            <v>NULL</v>
          </cell>
          <cell r="AB246" t="str">
            <v>NULL</v>
          </cell>
          <cell r="AC246" t="str">
            <v>Â¿Cual es el nÃºmero de billetes que se emiten anualmente?&lt;br&gt;</v>
          </cell>
        </row>
        <row r="247">
          <cell r="A247">
            <v>6110000038816</v>
          </cell>
          <cell r="B247">
            <v>61100</v>
          </cell>
          <cell r="C247">
            <v>1</v>
          </cell>
          <cell r="D247">
            <v>42691</v>
          </cell>
          <cell r="E247" t="str">
            <v xml:space="preserve">  </v>
          </cell>
          <cell r="F247" t="str">
            <v>NULL</v>
          </cell>
          <cell r="G247" t="str">
            <v>ESQUER</v>
          </cell>
          <cell r="H247" t="str">
            <v>TORRES</v>
          </cell>
          <cell r="I247" t="str">
            <v>RAMÃ“N ROGELIO</v>
          </cell>
          <cell r="J247" t="str">
            <v>NULL</v>
          </cell>
          <cell r="K247" t="str">
            <v>PLAYA SALAGUA</v>
          </cell>
          <cell r="L247">
            <v>586</v>
          </cell>
          <cell r="M247" t="str">
            <v>B</v>
          </cell>
          <cell r="N247" t="str">
            <v>Reforma Iztaccihuatl Sur</v>
          </cell>
          <cell r="O247">
            <v>9</v>
          </cell>
          <cell r="P247">
            <v>9006</v>
          </cell>
          <cell r="Q247">
            <v>8840</v>
          </cell>
          <cell r="R247">
            <v>0</v>
          </cell>
          <cell r="S247" t="str">
            <v>ramonesquer1943@yahoo.com</v>
          </cell>
          <cell r="T247">
            <v>131</v>
          </cell>
          <cell r="U247" t="str">
            <v>NULL</v>
          </cell>
          <cell r="V247" t="str">
            <v>NULL</v>
          </cell>
          <cell r="W247" t="str">
            <v>H</v>
          </cell>
          <cell r="X247">
            <v>42370</v>
          </cell>
          <cell r="Y247">
            <v>0</v>
          </cell>
          <cell r="Z247">
            <v>3</v>
          </cell>
          <cell r="AA247" t="str">
            <v>Ninguno</v>
          </cell>
          <cell r="AB247" t="str">
            <v>NULL</v>
          </cell>
          <cell r="AC247" t="str">
            <v>Solicito los documentos en copia simple de mis aportaciones al INFONAVIT, al SAR y al AFORE a valores actualizados.</v>
          </cell>
        </row>
        <row r="248">
          <cell r="A248">
            <v>6110000037116</v>
          </cell>
          <cell r="B248">
            <v>61100</v>
          </cell>
          <cell r="C248">
            <v>1</v>
          </cell>
          <cell r="D248">
            <v>42689</v>
          </cell>
          <cell r="E248" t="str">
            <v>NULL</v>
          </cell>
          <cell r="F248" t="str">
            <v>NULL</v>
          </cell>
          <cell r="G248" t="str">
            <v>BLANCO</v>
          </cell>
          <cell r="H248" t="str">
            <v>NULL</v>
          </cell>
          <cell r="I248" t="str">
            <v>GRISELDA</v>
          </cell>
          <cell r="J248" t="str">
            <v>NULL</v>
          </cell>
          <cell r="K248" t="str">
            <v>PRIMERA GALEANA</v>
          </cell>
          <cell r="L248">
            <v>204</v>
          </cell>
          <cell r="M248" t="str">
            <v>NULL</v>
          </cell>
          <cell r="N248" t="str">
            <v>Montuosa</v>
          </cell>
          <cell r="O248">
            <v>25</v>
          </cell>
          <cell r="P248">
            <v>25012</v>
          </cell>
          <cell r="Q248">
            <v>82030</v>
          </cell>
          <cell r="R248" t="str">
            <v>NULL</v>
          </cell>
          <cell r="S248" t="str">
            <v>mila_andrea1@hotmail.com</v>
          </cell>
          <cell r="T248">
            <v>131</v>
          </cell>
          <cell r="U248" t="str">
            <v>NULL</v>
          </cell>
          <cell r="V248" t="str">
            <v>NULL</v>
          </cell>
          <cell r="W248" t="str">
            <v>M</v>
          </cell>
          <cell r="X248">
            <v>33911</v>
          </cell>
          <cell r="Y248">
            <v>21</v>
          </cell>
          <cell r="Z248">
            <v>5</v>
          </cell>
          <cell r="AA248" t="str">
            <v>NULL</v>
          </cell>
          <cell r="AB248" t="str">
            <v>NULL</v>
          </cell>
          <cell r="AC248" t="str">
            <v>Â¿ Actualmente cuÃ¡ntos billetes desde los de $20.00 hasta los de $1000.00 se emiten al aÃ±o ? Â¿CuÃ¡l es el nombre del metal con el que se fabrican cada una de las monedas que tiene actualmente el Banco de MÃ©xico?&lt;br&gt;</v>
          </cell>
        </row>
        <row r="249">
          <cell r="A249">
            <v>6110000037216</v>
          </cell>
          <cell r="B249">
            <v>61100</v>
          </cell>
          <cell r="C249">
            <v>1</v>
          </cell>
          <cell r="D249">
            <v>42689</v>
          </cell>
          <cell r="E249" t="str">
            <v xml:space="preserve">  </v>
          </cell>
          <cell r="F249" t="str">
            <v>NULL</v>
          </cell>
          <cell r="G249" t="str">
            <v>CASTRO MARTINEZ</v>
          </cell>
          <cell r="H249" t="str">
            <v xml:space="preserve">  </v>
          </cell>
          <cell r="I249" t="str">
            <v>EDILBERTO</v>
          </cell>
          <cell r="J249" t="str">
            <v>NULL</v>
          </cell>
          <cell r="K249" t="str">
            <v>21C</v>
          </cell>
          <cell r="L249">
            <v>56</v>
          </cell>
          <cell r="M249" t="str">
            <v xml:space="preserve">  </v>
          </cell>
          <cell r="N249" t="str">
            <v>Los Pinos</v>
          </cell>
          <cell r="O249">
            <v>31</v>
          </cell>
          <cell r="P249">
            <v>31050</v>
          </cell>
          <cell r="Q249">
            <v>97138</v>
          </cell>
          <cell r="R249">
            <v>0</v>
          </cell>
          <cell r="S249" t="str">
            <v>edicame70@gmail.com</v>
          </cell>
          <cell r="T249">
            <v>131</v>
          </cell>
          <cell r="U249" t="str">
            <v>NULL</v>
          </cell>
          <cell r="V249" t="str">
            <v>NULL</v>
          </cell>
          <cell r="W249" t="str">
            <v>H</v>
          </cell>
          <cell r="X249">
            <v>42370</v>
          </cell>
          <cell r="Y249">
            <v>0</v>
          </cell>
          <cell r="Z249">
            <v>5</v>
          </cell>
          <cell r="AA249" t="str">
            <v>Ninguno</v>
          </cell>
          <cell r="AB249" t="str">
            <v>NULL</v>
          </cell>
          <cell r="AC249" t="str">
            <v>Quisiera solicitar las direcciones electrÃ³nicas de los correos electrÃ³nicos institucionales de TODOS los empleados vigentes y activos hasta esta fecha de solicitud de la dependencia con sede en YucatÃ¡n, incluyendo todas sus Ã¡reas y direcciones, mandos, jefaturas, administrativos, operativos, de base de confianza, sindical, honorarios y temporales, ya que no son personales porque usan el dominio institucional, lo que significa que son usando tecnologÃ­as propiedad del gobierno pagadas con recursos pÃºblicos. &lt;br&gt;Los requerido favor de ser presentado como en solicitud anterior en un archivo exel preferentemente, o word archivo original (Word o exel) SIN ESCANEO O SIN PDF; en la parte conducente a los correos electrÃ³nicos para poder editar. Y ENTREGADO como es solicitado por medio del infomex sin costo.&lt;br&gt;Favor de no remitir a los accesos pÃºblicos en la direcciÃ³n electrÃ³nica de http://portaltransparencia.gob.mx/ porque no es solicitado, ahÃ­ estÃ¡n de forma individualizada, desconozco los nombres de todos los empleados y ademÃ¡s no estÃ¡n todos. Y yo requiero la lista total de todos los empleados.</v>
          </cell>
        </row>
        <row r="250">
          <cell r="A250">
            <v>6110000038916</v>
          </cell>
          <cell r="B250">
            <v>61100</v>
          </cell>
          <cell r="C250">
            <v>1</v>
          </cell>
          <cell r="D250">
            <v>42691</v>
          </cell>
          <cell r="E250" t="str">
            <v>NULL</v>
          </cell>
          <cell r="F250" t="str">
            <v>NULL</v>
          </cell>
          <cell r="G250" t="str">
            <v>TORRES</v>
          </cell>
          <cell r="H250" t="str">
            <v>OCHOA</v>
          </cell>
          <cell r="I250" t="str">
            <v>MARIA DE LOS ANGELES</v>
          </cell>
          <cell r="J250" t="str">
            <v>NULL</v>
          </cell>
          <cell r="K250" t="str">
            <v>CEDROS</v>
          </cell>
          <cell r="L250">
            <v>18054</v>
          </cell>
          <cell r="M250" t="str">
            <v>NULL</v>
          </cell>
          <cell r="N250" t="str">
            <v>Pradera Dorada</v>
          </cell>
          <cell r="O250">
            <v>25</v>
          </cell>
          <cell r="P250">
            <v>25012</v>
          </cell>
          <cell r="Q250">
            <v>82139</v>
          </cell>
          <cell r="R250">
            <v>6692134734</v>
          </cell>
          <cell r="S250" t="str">
            <v>angeles_torres11@hotmail.com</v>
          </cell>
          <cell r="T250">
            <v>131</v>
          </cell>
          <cell r="U250" t="str">
            <v>NULL</v>
          </cell>
          <cell r="V250" t="str">
            <v>NULL</v>
          </cell>
          <cell r="W250" t="str">
            <v>M</v>
          </cell>
          <cell r="X250">
            <v>36058</v>
          </cell>
          <cell r="Y250">
            <v>21</v>
          </cell>
          <cell r="Z250">
            <v>5</v>
          </cell>
          <cell r="AA250" t="str">
            <v>NULL</v>
          </cell>
          <cell r="AB250" t="str">
            <v>NULL</v>
          </cell>
          <cell r="AC250" t="str">
            <v>Â¿con cuanto capital cuenta el banco de MÃ©xico?&lt;br&gt;</v>
          </cell>
        </row>
        <row r="251">
          <cell r="A251">
            <v>6110000037316</v>
          </cell>
          <cell r="B251">
            <v>61100</v>
          </cell>
          <cell r="C251">
            <v>1</v>
          </cell>
          <cell r="D251">
            <v>42689</v>
          </cell>
          <cell r="E251" t="str">
            <v xml:space="preserve">  </v>
          </cell>
          <cell r="F251" t="str">
            <v>NULL</v>
          </cell>
          <cell r="G251" t="str">
            <v>CASTRO MARTINEZ</v>
          </cell>
          <cell r="H251" t="str">
            <v xml:space="preserve">  </v>
          </cell>
          <cell r="I251" t="str">
            <v>EDILBERTO</v>
          </cell>
          <cell r="J251" t="str">
            <v>NULL</v>
          </cell>
          <cell r="K251" t="str">
            <v>21C</v>
          </cell>
          <cell r="L251">
            <v>56</v>
          </cell>
          <cell r="M251" t="str">
            <v xml:space="preserve">  </v>
          </cell>
          <cell r="N251" t="str">
            <v>Los Pinos</v>
          </cell>
          <cell r="O251">
            <v>31</v>
          </cell>
          <cell r="P251">
            <v>31050</v>
          </cell>
          <cell r="Q251">
            <v>97138</v>
          </cell>
          <cell r="R251">
            <v>0</v>
          </cell>
          <cell r="S251" t="str">
            <v>edicame70@gmail.com</v>
          </cell>
          <cell r="T251">
            <v>131</v>
          </cell>
          <cell r="U251" t="str">
            <v>NULL</v>
          </cell>
          <cell r="V251" t="str">
            <v>NULL</v>
          </cell>
          <cell r="W251" t="str">
            <v>H</v>
          </cell>
          <cell r="X251">
            <v>42370</v>
          </cell>
          <cell r="Y251">
            <v>0</v>
          </cell>
          <cell r="Z251">
            <v>5</v>
          </cell>
          <cell r="AA251" t="str">
            <v>Ninguno</v>
          </cell>
          <cell r="AB251" t="str">
            <v>NULL</v>
          </cell>
          <cell r="AC251" t="str">
            <v>Quisiera solicitar las direcciones electrÃ³nicas de los correos electrÃ³nicos institucionales de TODOS los empleados vigentes y activos hasta esta fecha de solicitud de la dependencia con sede en YucatÃ¡n, incluyendo todas sus Ã¡reas y direcciones, mandos, jefaturas, administrativos, operativos, de base de confianza, sindical, honorarios y temporales, ya que no son personales porque usan el dominio institucional, lo que significa que son usando tecnologÃ­as propiedad del gobierno pagadas con recursos pÃºblicos. &lt;br&gt;Los requerido favor de ser presentado como en solicitud anterior en un archivo exel preferentemente, o word archivo original (Word o exel) SIN ESCANEO O SIN PDF; en la parte conducente a los correos electrÃ³nicos para poder editar. Y ENTREGADO como es solicitado por medio del infomex sin costo.&lt;br&gt;Favor de no remitir a los accesos pÃºblicos en la direcciÃ³n electrÃ³nica de http://portaltransparencia.gob.mx/ porque no es solicitado, ahÃ­ estÃ¡n de forma individualizada, desconozco los nombres de todos los empleados y ademÃ¡s no estÃ¡n todos. Y yo requiero la lista total de todos los empleados.</v>
          </cell>
        </row>
        <row r="252">
          <cell r="A252">
            <v>6110000039016</v>
          </cell>
          <cell r="B252">
            <v>61100</v>
          </cell>
          <cell r="C252">
            <v>1</v>
          </cell>
          <cell r="D252">
            <v>42691</v>
          </cell>
          <cell r="E252" t="str">
            <v>NULL</v>
          </cell>
          <cell r="F252" t="str">
            <v>NULL</v>
          </cell>
          <cell r="G252" t="str">
            <v>HERNANDEZ</v>
          </cell>
          <cell r="H252" t="str">
            <v>PEREZ</v>
          </cell>
          <cell r="I252" t="str">
            <v>DANIELA</v>
          </cell>
          <cell r="J252" t="str">
            <v>NULL</v>
          </cell>
          <cell r="K252" t="str">
            <v>CUMULO DE VIRGO</v>
          </cell>
          <cell r="L252">
            <v>34</v>
          </cell>
          <cell r="M252" t="str">
            <v>NULL</v>
          </cell>
          <cell r="N252" t="str">
            <v>Camino Real</v>
          </cell>
          <cell r="O252">
            <v>21</v>
          </cell>
          <cell r="P252">
            <v>21114</v>
          </cell>
          <cell r="Q252">
            <v>72595</v>
          </cell>
          <cell r="R252" t="str">
            <v>NULL</v>
          </cell>
          <cell r="S252" t="str">
            <v>fatcat_dani@hotmail.com</v>
          </cell>
          <cell r="T252">
            <v>131</v>
          </cell>
          <cell r="U252" t="str">
            <v>NULL</v>
          </cell>
          <cell r="V252" t="str">
            <v>NULL</v>
          </cell>
          <cell r="W252" t="str">
            <v>M</v>
          </cell>
          <cell r="X252">
            <v>35510</v>
          </cell>
          <cell r="Y252">
            <v>21</v>
          </cell>
          <cell r="Z252">
            <v>5</v>
          </cell>
          <cell r="AA252" t="str">
            <v>NULL</v>
          </cell>
          <cell r="AB252" t="str">
            <v>NULL</v>
          </cell>
          <cell r="AC252" t="str">
            <v xml:space="preserve"> Â¿cuales son las operaciones en las que destinan los recursos propios y captados para obtener una ganancia?&lt;br&gt;</v>
          </cell>
        </row>
        <row r="253">
          <cell r="A253">
            <v>6110000037416</v>
          </cell>
          <cell r="B253">
            <v>61100</v>
          </cell>
          <cell r="C253">
            <v>1</v>
          </cell>
          <cell r="D253">
            <v>42689</v>
          </cell>
          <cell r="E253" t="str">
            <v xml:space="preserve">  </v>
          </cell>
          <cell r="F253" t="str">
            <v>NULL</v>
          </cell>
          <cell r="G253" t="str">
            <v>CASTRO MARTINEZ</v>
          </cell>
          <cell r="H253" t="str">
            <v xml:space="preserve">  </v>
          </cell>
          <cell r="I253" t="str">
            <v>EDILBERTO</v>
          </cell>
          <cell r="J253" t="str">
            <v>NULL</v>
          </cell>
          <cell r="K253" t="str">
            <v>21C</v>
          </cell>
          <cell r="L253">
            <v>56</v>
          </cell>
          <cell r="M253" t="str">
            <v xml:space="preserve">  </v>
          </cell>
          <cell r="N253" t="str">
            <v>Los Pinos</v>
          </cell>
          <cell r="O253">
            <v>31</v>
          </cell>
          <cell r="P253">
            <v>31050</v>
          </cell>
          <cell r="Q253">
            <v>97138</v>
          </cell>
          <cell r="R253">
            <v>0</v>
          </cell>
          <cell r="S253" t="str">
            <v>edicame70@gmail.com</v>
          </cell>
          <cell r="T253">
            <v>131</v>
          </cell>
          <cell r="U253" t="str">
            <v>NULL</v>
          </cell>
          <cell r="V253" t="str">
            <v>NULL</v>
          </cell>
          <cell r="W253" t="str">
            <v>H</v>
          </cell>
          <cell r="X253">
            <v>42370</v>
          </cell>
          <cell r="Y253">
            <v>0</v>
          </cell>
          <cell r="Z253">
            <v>5</v>
          </cell>
          <cell r="AA253" t="str">
            <v>Ninguno</v>
          </cell>
          <cell r="AB253" t="str">
            <v>NULL</v>
          </cell>
          <cell r="AC253" t="str">
            <v>Quisiera solicitar las direcciones electrÃ³nicas de los correos electrÃ³nicos institucionales de TODOS los empleados vigentes y activos hasta esta fecha de solicitud de la dependencia con sede en YucatÃ¡n, incluyendo todas sus Ã¡reas y direcciones, mandos, jefaturas, administrativos, operativos, de base de confianza, sindical, honorarios y temporales, ya que no son personales porque usan el dominio institucional, lo que significa que son usando tecnologÃ­as propiedad del gobierno pagadas con recursos pÃºblicos. &lt;br&gt;Los requerido favor de ser presentado como en solicitud anterior en un archivo exel preferentemente, o word archivo original (Word o exel) SIN ESCANEO O SIN PDF; en la parte conducente a los correos electrÃ³nicos para poder editar. Y ENTREGADO como es solicitado por medio del infomex sin costo.&lt;br&gt;Favor de no remitir a los accesos pÃºblicos en la direcciÃ³n electrÃ³nica de http://portaltransparencia.gob.mx/ porque no es solicitado, ahÃ­ estÃ¡n de forma individualizada, desconozco los nombres de todos los empleados y ademÃ¡s no estÃ¡n todos. Y yo requiero la lista total de todos los empleados.</v>
          </cell>
        </row>
        <row r="254">
          <cell r="A254">
            <v>6110000037516</v>
          </cell>
          <cell r="B254">
            <v>61100</v>
          </cell>
          <cell r="C254">
            <v>1</v>
          </cell>
          <cell r="D254">
            <v>42689</v>
          </cell>
          <cell r="E254" t="str">
            <v>NULL</v>
          </cell>
          <cell r="F254" t="str">
            <v>NULL</v>
          </cell>
          <cell r="G254" t="str">
            <v>LIZARRAGA</v>
          </cell>
          <cell r="H254" t="str">
            <v>ASTORGA</v>
          </cell>
          <cell r="I254" t="str">
            <v>MELISSA</v>
          </cell>
          <cell r="J254" t="str">
            <v>NULL</v>
          </cell>
          <cell r="K254" t="str">
            <v>PABLO MACIAS VALENZUELA</v>
          </cell>
          <cell r="L254">
            <v>437</v>
          </cell>
          <cell r="M254" t="str">
            <v>NULL</v>
          </cell>
          <cell r="N254" t="str">
            <v>JabalÃ­es</v>
          </cell>
          <cell r="O254">
            <v>25</v>
          </cell>
          <cell r="P254">
            <v>25012</v>
          </cell>
          <cell r="Q254">
            <v>82165</v>
          </cell>
          <cell r="R254">
            <v>6691607326</v>
          </cell>
          <cell r="S254" t="str">
            <v>melissa_lga@hotmail.com</v>
          </cell>
          <cell r="T254">
            <v>131</v>
          </cell>
          <cell r="U254" t="str">
            <v>NULL</v>
          </cell>
          <cell r="V254" t="str">
            <v>NULL</v>
          </cell>
          <cell r="W254" t="str">
            <v>M</v>
          </cell>
          <cell r="X254">
            <v>35784</v>
          </cell>
          <cell r="Y254">
            <v>50</v>
          </cell>
          <cell r="Z254">
            <v>5</v>
          </cell>
          <cell r="AA254" t="str">
            <v>NULL</v>
          </cell>
          <cell r="AB254" t="str">
            <v>NULL</v>
          </cell>
          <cell r="AC254" t="str">
            <v>Â¿CuÃ¡les son las principales funciones del Banco de MÃ©xico?&lt;br&gt;</v>
          </cell>
        </row>
        <row r="255">
          <cell r="A255">
            <v>6110000038016</v>
          </cell>
          <cell r="B255">
            <v>61100</v>
          </cell>
          <cell r="C255">
            <v>1</v>
          </cell>
          <cell r="D255">
            <v>42689</v>
          </cell>
          <cell r="E255" t="str">
            <v>NULL</v>
          </cell>
          <cell r="F255" t="str">
            <v>NULL</v>
          </cell>
          <cell r="G255" t="str">
            <v>PARTIDA</v>
          </cell>
          <cell r="H255" t="str">
            <v>CABANILLAS</v>
          </cell>
          <cell r="I255" t="str">
            <v>CITLALI</v>
          </cell>
          <cell r="J255" t="str">
            <v>NULL</v>
          </cell>
          <cell r="K255" t="str">
            <v>LACOTA</v>
          </cell>
          <cell r="L255">
            <v>10611</v>
          </cell>
          <cell r="M255">
            <v>109</v>
          </cell>
          <cell r="N255" t="str">
            <v>AmpliaciÃ³n Villa Verde</v>
          </cell>
          <cell r="O255">
            <v>25</v>
          </cell>
          <cell r="P255">
            <v>25012</v>
          </cell>
          <cell r="Q255">
            <v>82139</v>
          </cell>
          <cell r="R255" t="str">
            <v>NULL</v>
          </cell>
          <cell r="S255" t="str">
            <v>citlali_emily@hotmai.com</v>
          </cell>
          <cell r="T255">
            <v>131</v>
          </cell>
          <cell r="U255" t="str">
            <v>NULL</v>
          </cell>
          <cell r="V255" t="str">
            <v>NULL</v>
          </cell>
          <cell r="W255" t="str">
            <v>M</v>
          </cell>
          <cell r="X255">
            <v>35540</v>
          </cell>
          <cell r="Y255">
            <v>21</v>
          </cell>
          <cell r="Z255">
            <v>5</v>
          </cell>
          <cell r="AA255" t="str">
            <v>NULL</v>
          </cell>
          <cell r="AB255" t="str">
            <v>NULL</v>
          </cell>
          <cell r="AC255" t="str">
            <v>Â¿Cuanto dinero ingresa al aÃ±o?&lt;br&gt;</v>
          </cell>
        </row>
        <row r="256">
          <cell r="A256">
            <v>6110000037916</v>
          </cell>
          <cell r="B256">
            <v>61100</v>
          </cell>
          <cell r="C256">
            <v>1</v>
          </cell>
          <cell r="D256">
            <v>42689</v>
          </cell>
          <cell r="E256" t="str">
            <v>NULL</v>
          </cell>
          <cell r="F256" t="str">
            <v>NULL</v>
          </cell>
          <cell r="G256" t="str">
            <v>PARRA</v>
          </cell>
          <cell r="H256" t="str">
            <v>VELASCO</v>
          </cell>
          <cell r="I256" t="str">
            <v>ANGEL</v>
          </cell>
          <cell r="J256" t="str">
            <v>NULL</v>
          </cell>
          <cell r="K256" t="str">
            <v>QUINTA CHAPALITA</v>
          </cell>
          <cell r="L256">
            <v>17</v>
          </cell>
          <cell r="M256" t="str">
            <v>NULL</v>
          </cell>
          <cell r="N256" t="str">
            <v>5ta Chapalita</v>
          </cell>
          <cell r="O256">
            <v>25</v>
          </cell>
          <cell r="P256">
            <v>25012</v>
          </cell>
          <cell r="Q256">
            <v>82080</v>
          </cell>
          <cell r="R256">
            <v>6692165571</v>
          </cell>
          <cell r="S256" t="str">
            <v>jp8588941@gmail.com</v>
          </cell>
          <cell r="T256">
            <v>131</v>
          </cell>
          <cell r="U256" t="str">
            <v>NULL</v>
          </cell>
          <cell r="V256" t="str">
            <v>NULL</v>
          </cell>
          <cell r="W256" t="str">
            <v>H</v>
          </cell>
          <cell r="X256">
            <v>42671</v>
          </cell>
          <cell r="Y256">
            <v>10</v>
          </cell>
          <cell r="Z256">
            <v>5</v>
          </cell>
          <cell r="AA256" t="str">
            <v>NULL</v>
          </cell>
          <cell r="AB256" t="str">
            <v>NULL</v>
          </cell>
          <cell r="AC256" t="str">
            <v>Â¿que medios de transporte utilizan para transportar dinero?&lt;br&gt;</v>
          </cell>
        </row>
        <row r="257">
          <cell r="A257">
            <v>6110000039216</v>
          </cell>
          <cell r="B257">
            <v>61100</v>
          </cell>
          <cell r="C257">
            <v>1</v>
          </cell>
          <cell r="D257">
            <v>42692</v>
          </cell>
          <cell r="E257" t="str">
            <v>NULL</v>
          </cell>
          <cell r="F257" t="str">
            <v>NULL</v>
          </cell>
          <cell r="G257" t="str">
            <v>LOPEZ</v>
          </cell>
          <cell r="H257" t="str">
            <v>JIMENEZ</v>
          </cell>
          <cell r="I257" t="str">
            <v>DANIELA</v>
          </cell>
          <cell r="J257" t="str">
            <v>NULL</v>
          </cell>
          <cell r="K257" t="str">
            <v>TAMAULIPAS</v>
          </cell>
          <cell r="L257">
            <v>2136</v>
          </cell>
          <cell r="M257" t="str">
            <v>NULL</v>
          </cell>
          <cell r="N257" t="str">
            <v>San Pedro</v>
          </cell>
          <cell r="O257">
            <v>11</v>
          </cell>
          <cell r="P257">
            <v>11017</v>
          </cell>
          <cell r="Q257">
            <v>36520</v>
          </cell>
          <cell r="R257">
            <v>4626252447</v>
          </cell>
          <cell r="S257" t="str">
            <v>daniela.eunice.95@gmail.com</v>
          </cell>
          <cell r="T257">
            <v>131</v>
          </cell>
          <cell r="U257" t="str">
            <v>NULL</v>
          </cell>
          <cell r="V257" t="str">
            <v>NULL</v>
          </cell>
          <cell r="W257" t="str">
            <v>M</v>
          </cell>
          <cell r="X257">
            <v>34705</v>
          </cell>
          <cell r="Y257">
            <v>99</v>
          </cell>
          <cell r="Z257">
            <v>5</v>
          </cell>
          <cell r="AA257" t="str">
            <v>NULL</v>
          </cell>
          <cell r="AB257" t="str">
            <v>NULL</v>
          </cell>
          <cell r="AC257" t="str">
            <v>InformaciÃ³n Publica solicitada&lt;br&gt;</v>
          </cell>
        </row>
        <row r="258">
          <cell r="A258">
            <v>6110000038616</v>
          </cell>
          <cell r="B258">
            <v>61100</v>
          </cell>
          <cell r="C258">
            <v>1</v>
          </cell>
          <cell r="D258">
            <v>42690</v>
          </cell>
          <cell r="E258" t="str">
            <v>NULL</v>
          </cell>
          <cell r="F258" t="str">
            <v>NULL</v>
          </cell>
          <cell r="G258" t="str">
            <v>CAMACHO</v>
          </cell>
          <cell r="H258" t="str">
            <v>NULL</v>
          </cell>
          <cell r="I258" t="str">
            <v>MARINA</v>
          </cell>
          <cell r="J258" t="str">
            <v>NULL</v>
          </cell>
          <cell r="K258" t="str">
            <v>SANTA CRUZ</v>
          </cell>
          <cell r="L258">
            <v>6</v>
          </cell>
          <cell r="M258">
            <v>5</v>
          </cell>
          <cell r="N258" t="str">
            <v>Santa Cruz AtizapÃ¡n</v>
          </cell>
          <cell r="O258">
            <v>15</v>
          </cell>
          <cell r="P258">
            <v>15012</v>
          </cell>
          <cell r="Q258">
            <v>52500</v>
          </cell>
          <cell r="R258">
            <v>6692296566</v>
          </cell>
          <cell r="S258" t="str">
            <v>lilianalopez121997@gmail.com</v>
          </cell>
          <cell r="T258">
            <v>131</v>
          </cell>
          <cell r="U258" t="str">
            <v>NULL</v>
          </cell>
          <cell r="V258" t="str">
            <v>NULL</v>
          </cell>
          <cell r="W258" t="str">
            <v>M</v>
          </cell>
          <cell r="X258" t="str">
            <v>NULL</v>
          </cell>
          <cell r="Y258">
            <v>24</v>
          </cell>
          <cell r="Z258">
            <v>5</v>
          </cell>
          <cell r="AA258" t="str">
            <v>NULL</v>
          </cell>
          <cell r="AB258" t="str">
            <v>NULL</v>
          </cell>
          <cell r="AC258" t="str">
            <v>Â¿con cuanto presupuesto cuentan actualmente?&lt;br&gt;</v>
          </cell>
        </row>
        <row r="259">
          <cell r="A259">
            <v>6110000039116</v>
          </cell>
          <cell r="B259">
            <v>61100</v>
          </cell>
          <cell r="C259">
            <v>1</v>
          </cell>
          <cell r="D259">
            <v>42692</v>
          </cell>
          <cell r="E259" t="str">
            <v>NULL</v>
          </cell>
          <cell r="F259" t="str">
            <v>NULL</v>
          </cell>
          <cell r="G259" t="str">
            <v>LOPEZ</v>
          </cell>
          <cell r="H259" t="str">
            <v>PLAZA</v>
          </cell>
          <cell r="I259" t="str">
            <v>GISELLE GPE</v>
          </cell>
          <cell r="J259" t="str">
            <v>NULL</v>
          </cell>
          <cell r="K259" t="str">
            <v>PRIV ROMA</v>
          </cell>
          <cell r="L259">
            <v>110</v>
          </cell>
          <cell r="M259" t="str">
            <v>NULL</v>
          </cell>
          <cell r="N259" t="str">
            <v>Roma</v>
          </cell>
          <cell r="O259">
            <v>5</v>
          </cell>
          <cell r="P259">
            <v>5010</v>
          </cell>
          <cell r="Q259">
            <v>25660</v>
          </cell>
          <cell r="R259">
            <v>8661608371</v>
          </cell>
          <cell r="S259" t="str">
            <v>giselle_guad@hotmail.com</v>
          </cell>
          <cell r="T259">
            <v>131</v>
          </cell>
          <cell r="U259" t="str">
            <v>NULL</v>
          </cell>
          <cell r="V259" t="str">
            <v>NULL</v>
          </cell>
          <cell r="W259" t="str">
            <v>M</v>
          </cell>
          <cell r="X259">
            <v>34336</v>
          </cell>
          <cell r="Y259">
            <v>14</v>
          </cell>
          <cell r="Z259">
            <v>5</v>
          </cell>
          <cell r="AA259" t="str">
            <v>NULL</v>
          </cell>
          <cell r="AB259" t="str">
            <v>NULL</v>
          </cell>
          <cell r="AC259" t="str">
            <v>quien puede hacer uso de mis datos personales o de cualquier otra persona ya sea empresa o persona fisica&lt;br&gt;</v>
          </cell>
        </row>
        <row r="260">
          <cell r="A260">
            <v>6110000038716</v>
          </cell>
          <cell r="B260">
            <v>61100</v>
          </cell>
          <cell r="C260">
            <v>1</v>
          </cell>
          <cell r="D260">
            <v>42690</v>
          </cell>
          <cell r="E260" t="str">
            <v>NULL</v>
          </cell>
          <cell r="F260" t="str">
            <v>NULL</v>
          </cell>
          <cell r="G260" t="str">
            <v>PALACIOS</v>
          </cell>
          <cell r="H260" t="str">
            <v>ITURIO</v>
          </cell>
          <cell r="I260" t="str">
            <v>GABRIEL</v>
          </cell>
          <cell r="J260" t="str">
            <v>NULL</v>
          </cell>
          <cell r="K260" t="str">
            <v>CAPERNAUM</v>
          </cell>
          <cell r="L260">
            <v>61</v>
          </cell>
          <cell r="M260" t="str">
            <v>NULL</v>
          </cell>
          <cell r="N260" t="str">
            <v>Buenavista</v>
          </cell>
          <cell r="O260">
            <v>15</v>
          </cell>
          <cell r="P260">
            <v>15056</v>
          </cell>
          <cell r="Q260">
            <v>50563</v>
          </cell>
          <cell r="R260">
            <v>7771803155</v>
          </cell>
          <cell r="S260" t="str">
            <v>gabriel.0019@outlook.es</v>
          </cell>
          <cell r="T260">
            <v>131</v>
          </cell>
          <cell r="U260" t="str">
            <v>NULL</v>
          </cell>
          <cell r="V260" t="str">
            <v>NULL</v>
          </cell>
          <cell r="W260" t="str">
            <v>H</v>
          </cell>
          <cell r="X260">
            <v>34412</v>
          </cell>
          <cell r="Y260">
            <v>21</v>
          </cell>
          <cell r="Z260">
            <v>5</v>
          </cell>
          <cell r="AA260" t="str">
            <v>NULL</v>
          </cell>
          <cell r="AB260" t="str">
            <v>NULL</v>
          </cell>
          <cell r="AC260" t="str">
            <v>informaciÃ³n completa de la forma de trabajo de los sindicatos y trabajadores&lt;br&gt;</v>
          </cell>
        </row>
        <row r="261">
          <cell r="A261">
            <v>6110000038316</v>
          </cell>
          <cell r="B261">
            <v>61100</v>
          </cell>
          <cell r="C261">
            <v>1</v>
          </cell>
          <cell r="D261">
            <v>42690</v>
          </cell>
          <cell r="E261" t="str">
            <v>NULL</v>
          </cell>
          <cell r="F261" t="str">
            <v>NULL</v>
          </cell>
          <cell r="G261" t="str">
            <v>KEYNES</v>
          </cell>
          <cell r="H261" t="str">
            <v>NULL</v>
          </cell>
          <cell r="I261" t="str">
            <v>SKANDAR</v>
          </cell>
          <cell r="J261" t="str">
            <v>NULL</v>
          </cell>
          <cell r="K261" t="str">
            <v>RIO PRESIDIO</v>
          </cell>
          <cell r="L261">
            <v>1239</v>
          </cell>
          <cell r="M261">
            <v>3214</v>
          </cell>
          <cell r="N261" t="str">
            <v>Palos Prietos</v>
          </cell>
          <cell r="O261">
            <v>25</v>
          </cell>
          <cell r="P261">
            <v>25012</v>
          </cell>
          <cell r="Q261">
            <v>82010</v>
          </cell>
          <cell r="R261" t="str">
            <v>NULL</v>
          </cell>
          <cell r="S261" t="str">
            <v>freddiglee@gmail.com</v>
          </cell>
          <cell r="T261">
            <v>131</v>
          </cell>
          <cell r="U261" t="str">
            <v>NULL</v>
          </cell>
          <cell r="V261" t="str">
            <v>NULL</v>
          </cell>
          <cell r="W261" t="str">
            <v>NULL</v>
          </cell>
          <cell r="X261" t="str">
            <v>NULL</v>
          </cell>
          <cell r="Y261">
            <v>22</v>
          </cell>
          <cell r="Z261">
            <v>5</v>
          </cell>
          <cell r="AA261" t="str">
            <v>NULL</v>
          </cell>
          <cell r="AB261" t="str">
            <v>NULL</v>
          </cell>
          <cell r="AC261" t="str">
            <v>como ha evolucionado la bolsa de valores en esta ultima dÃ©cada? &lt;br&gt;</v>
          </cell>
        </row>
        <row r="262">
          <cell r="A262">
            <v>6110000038516</v>
          </cell>
          <cell r="B262">
            <v>61100</v>
          </cell>
          <cell r="C262">
            <v>1</v>
          </cell>
          <cell r="D262">
            <v>42690</v>
          </cell>
          <cell r="E262" t="str">
            <v>NULL</v>
          </cell>
          <cell r="F262" t="str">
            <v>NULL</v>
          </cell>
          <cell r="G262" t="str">
            <v>PALACIOS</v>
          </cell>
          <cell r="H262" t="str">
            <v>ITURIO</v>
          </cell>
          <cell r="I262" t="str">
            <v>GABRIEL</v>
          </cell>
          <cell r="J262" t="str">
            <v>NULL</v>
          </cell>
          <cell r="K262" t="str">
            <v>CAPERNAUM</v>
          </cell>
          <cell r="L262">
            <v>61</v>
          </cell>
          <cell r="M262" t="str">
            <v>NULL</v>
          </cell>
          <cell r="N262" t="str">
            <v>Buenavista</v>
          </cell>
          <cell r="O262">
            <v>15</v>
          </cell>
          <cell r="P262">
            <v>15056</v>
          </cell>
          <cell r="Q262">
            <v>50563</v>
          </cell>
          <cell r="R262">
            <v>7771803155</v>
          </cell>
          <cell r="S262" t="str">
            <v>gabriel.0019@outlook.es</v>
          </cell>
          <cell r="T262">
            <v>131</v>
          </cell>
          <cell r="U262" t="str">
            <v>NULL</v>
          </cell>
          <cell r="V262" t="str">
            <v>NULL</v>
          </cell>
          <cell r="W262" t="str">
            <v>H</v>
          </cell>
          <cell r="X262">
            <v>34412</v>
          </cell>
          <cell r="Y262">
            <v>21</v>
          </cell>
          <cell r="Z262">
            <v>5</v>
          </cell>
          <cell r="AA262" t="str">
            <v>NULL</v>
          </cell>
          <cell r="AB262" t="str">
            <v>NULL</v>
          </cell>
          <cell r="AC262" t="str">
            <v>forma de trabajo, pagos. prestaciones, su forma de trabajo de los sindicatos, toda la informaciÃ³n que puedan proporcionar.&lt;br&gt;</v>
          </cell>
        </row>
        <row r="263">
          <cell r="A263">
            <v>6110000038416</v>
          </cell>
          <cell r="B263">
            <v>61100</v>
          </cell>
          <cell r="C263">
            <v>1</v>
          </cell>
          <cell r="D263">
            <v>42690</v>
          </cell>
          <cell r="E263" t="str">
            <v>NULL</v>
          </cell>
          <cell r="F263" t="str">
            <v>NULL</v>
          </cell>
          <cell r="G263" t="str">
            <v>RUIZ</v>
          </cell>
          <cell r="H263" t="str">
            <v>DELGADO</v>
          </cell>
          <cell r="I263" t="str">
            <v>ARIANA</v>
          </cell>
          <cell r="J263" t="str">
            <v>NULL</v>
          </cell>
          <cell r="K263" t="str">
            <v>GENARO ESTRADO</v>
          </cell>
          <cell r="L263">
            <v>288</v>
          </cell>
          <cell r="M263" t="str">
            <v>NULL</v>
          </cell>
          <cell r="N263" t="str">
            <v>El Palmito</v>
          </cell>
          <cell r="O263">
            <v>25</v>
          </cell>
          <cell r="P263">
            <v>25004</v>
          </cell>
          <cell r="Q263">
            <v>82630</v>
          </cell>
          <cell r="R263">
            <v>6941180938</v>
          </cell>
          <cell r="S263" t="str">
            <v>ar_iana.98@hotmail.com</v>
          </cell>
          <cell r="T263">
            <v>131</v>
          </cell>
          <cell r="U263" t="str">
            <v>NULL</v>
          </cell>
          <cell r="V263" t="str">
            <v>NULL</v>
          </cell>
          <cell r="W263" t="str">
            <v>M</v>
          </cell>
          <cell r="X263">
            <v>35861</v>
          </cell>
          <cell r="Y263">
            <v>21</v>
          </cell>
          <cell r="Z263">
            <v>5</v>
          </cell>
          <cell r="AA263" t="str">
            <v>NULL</v>
          </cell>
          <cell r="AB263" t="str">
            <v>NULL</v>
          </cell>
          <cell r="AC263" t="str">
            <v>Â¿CuÃ¡l es funciÃ³n principal? Â¿De dÃ³nde obtiene el capital?&lt;br&gt;</v>
          </cell>
        </row>
        <row r="264">
          <cell r="A264">
            <v>6110000038216</v>
          </cell>
          <cell r="B264">
            <v>61100</v>
          </cell>
          <cell r="C264">
            <v>1</v>
          </cell>
          <cell r="D264">
            <v>42690</v>
          </cell>
          <cell r="E264" t="str">
            <v>NULL</v>
          </cell>
          <cell r="F264" t="str">
            <v>NULL</v>
          </cell>
          <cell r="G264" t="str">
            <v>GÃ“MEZ</v>
          </cell>
          <cell r="H264" t="str">
            <v>LIZÃRRAGA</v>
          </cell>
          <cell r="I264" t="str">
            <v xml:space="preserve"> CAROLINA</v>
          </cell>
          <cell r="J264" t="str">
            <v>NULL</v>
          </cell>
          <cell r="K264" t="str">
            <v>AV. ANTONIO TOLEDO CORRO</v>
          </cell>
          <cell r="L264">
            <v>3012</v>
          </cell>
          <cell r="M264" t="str">
            <v>NULL</v>
          </cell>
          <cell r="N264" t="str">
            <v>Los Sauces</v>
          </cell>
          <cell r="O264">
            <v>25</v>
          </cell>
          <cell r="P264">
            <v>25012</v>
          </cell>
          <cell r="Q264">
            <v>82159</v>
          </cell>
          <cell r="R264" t="str">
            <v>NULL</v>
          </cell>
          <cell r="S264" t="str">
            <v>carolina_97_nani@hotmail.com</v>
          </cell>
          <cell r="T264">
            <v>131</v>
          </cell>
          <cell r="U264" t="str">
            <v>NULL</v>
          </cell>
          <cell r="V264" t="str">
            <v>NULL</v>
          </cell>
          <cell r="W264" t="str">
            <v>M</v>
          </cell>
          <cell r="X264">
            <v>35750</v>
          </cell>
          <cell r="Y264">
            <v>21</v>
          </cell>
          <cell r="Z264">
            <v>5</v>
          </cell>
          <cell r="AA264" t="str">
            <v>NULL</v>
          </cell>
          <cell r="AB264" t="str">
            <v>NULL</v>
          </cell>
          <cell r="AC264" t="str">
            <v>Â¿CuÃ¡ntos euros en promedio entraron a MÃ©xico en el presente aÃ±o?&lt;br&gt;</v>
          </cell>
        </row>
        <row r="265">
          <cell r="A265">
            <v>6110000038816</v>
          </cell>
          <cell r="B265">
            <v>61100</v>
          </cell>
          <cell r="C265">
            <v>1</v>
          </cell>
          <cell r="D265">
            <v>42691</v>
          </cell>
          <cell r="E265" t="str">
            <v xml:space="preserve">  </v>
          </cell>
          <cell r="F265" t="str">
            <v>NULL</v>
          </cell>
          <cell r="G265" t="str">
            <v>ESQUER</v>
          </cell>
          <cell r="H265" t="str">
            <v>TORRES</v>
          </cell>
          <cell r="I265" t="str">
            <v>RAMÃ“N ROGELIO</v>
          </cell>
          <cell r="J265" t="str">
            <v>NULL</v>
          </cell>
          <cell r="K265" t="str">
            <v>PLAYA SALAGUA</v>
          </cell>
          <cell r="L265">
            <v>586</v>
          </cell>
          <cell r="M265" t="str">
            <v>B</v>
          </cell>
          <cell r="N265" t="str">
            <v>Reforma Iztaccihuatl Sur</v>
          </cell>
          <cell r="O265">
            <v>9</v>
          </cell>
          <cell r="P265">
            <v>9006</v>
          </cell>
          <cell r="Q265">
            <v>8840</v>
          </cell>
          <cell r="R265">
            <v>0</v>
          </cell>
          <cell r="S265" t="str">
            <v>ramonesquer1943@yahoo.com</v>
          </cell>
          <cell r="T265">
            <v>131</v>
          </cell>
          <cell r="U265" t="str">
            <v>NULL</v>
          </cell>
          <cell r="V265" t="str">
            <v>NULL</v>
          </cell>
          <cell r="W265" t="str">
            <v>H</v>
          </cell>
          <cell r="X265">
            <v>42370</v>
          </cell>
          <cell r="Y265">
            <v>0</v>
          </cell>
          <cell r="Z265">
            <v>3</v>
          </cell>
          <cell r="AA265" t="str">
            <v>Ninguno</v>
          </cell>
          <cell r="AB265" t="str">
            <v>NULL</v>
          </cell>
          <cell r="AC265" t="str">
            <v>Solicito los documentos en copia simple de mis aportaciones al INFONAVIT, al SAR y al AFORE a valores actualizados.</v>
          </cell>
        </row>
        <row r="266">
          <cell r="A266">
            <v>6110000038916</v>
          </cell>
          <cell r="B266">
            <v>61100</v>
          </cell>
          <cell r="C266">
            <v>1</v>
          </cell>
          <cell r="D266">
            <v>42691</v>
          </cell>
          <cell r="E266" t="str">
            <v>NULL</v>
          </cell>
          <cell r="F266" t="str">
            <v>NULL</v>
          </cell>
          <cell r="G266" t="str">
            <v>TORRES</v>
          </cell>
          <cell r="H266" t="str">
            <v>OCHOA</v>
          </cell>
          <cell r="I266" t="str">
            <v>MARIA DE LOS ANGELES</v>
          </cell>
          <cell r="J266" t="str">
            <v>NULL</v>
          </cell>
          <cell r="K266" t="str">
            <v>CEDROS</v>
          </cell>
          <cell r="L266">
            <v>18054</v>
          </cell>
          <cell r="M266" t="str">
            <v>NULL</v>
          </cell>
          <cell r="N266" t="str">
            <v>Pradera Dorada</v>
          </cell>
          <cell r="O266">
            <v>25</v>
          </cell>
          <cell r="P266">
            <v>25012</v>
          </cell>
          <cell r="Q266">
            <v>82139</v>
          </cell>
          <cell r="R266">
            <v>6692134734</v>
          </cell>
          <cell r="S266" t="str">
            <v>angeles_torres11@hotmail.com</v>
          </cell>
          <cell r="T266">
            <v>131</v>
          </cell>
          <cell r="U266" t="str">
            <v>NULL</v>
          </cell>
          <cell r="V266" t="str">
            <v>NULL</v>
          </cell>
          <cell r="W266" t="str">
            <v>M</v>
          </cell>
          <cell r="X266">
            <v>36058</v>
          </cell>
          <cell r="Y266">
            <v>21</v>
          </cell>
          <cell r="Z266">
            <v>5</v>
          </cell>
          <cell r="AA266" t="str">
            <v>NULL</v>
          </cell>
          <cell r="AB266" t="str">
            <v>NULL</v>
          </cell>
          <cell r="AC266" t="str">
            <v>Â¿con cuanto capital cuenta el banco de MÃ©xico?&lt;br&gt;</v>
          </cell>
        </row>
        <row r="267">
          <cell r="A267">
            <v>6110000039016</v>
          </cell>
          <cell r="B267">
            <v>61100</v>
          </cell>
          <cell r="C267">
            <v>1</v>
          </cell>
          <cell r="D267">
            <v>42691</v>
          </cell>
          <cell r="E267" t="str">
            <v>NULL</v>
          </cell>
          <cell r="F267" t="str">
            <v>NULL</v>
          </cell>
          <cell r="G267" t="str">
            <v>HERNANDEZ</v>
          </cell>
          <cell r="H267" t="str">
            <v>PEREZ</v>
          </cell>
          <cell r="I267" t="str">
            <v>DANIELA</v>
          </cell>
          <cell r="J267" t="str">
            <v>NULL</v>
          </cell>
          <cell r="K267" t="str">
            <v>CUMULO DE VIRGO</v>
          </cell>
          <cell r="L267">
            <v>34</v>
          </cell>
          <cell r="M267" t="str">
            <v>NULL</v>
          </cell>
          <cell r="N267" t="str">
            <v>Camino Real</v>
          </cell>
          <cell r="O267">
            <v>21</v>
          </cell>
          <cell r="P267">
            <v>21114</v>
          </cell>
          <cell r="Q267">
            <v>72595</v>
          </cell>
          <cell r="R267" t="str">
            <v>NULL</v>
          </cell>
          <cell r="S267" t="str">
            <v>fatcat_dani@hotmail.com</v>
          </cell>
          <cell r="T267">
            <v>131</v>
          </cell>
          <cell r="U267" t="str">
            <v>NULL</v>
          </cell>
          <cell r="V267" t="str">
            <v>NULL</v>
          </cell>
          <cell r="W267" t="str">
            <v>M</v>
          </cell>
          <cell r="X267">
            <v>35510</v>
          </cell>
          <cell r="Y267">
            <v>21</v>
          </cell>
          <cell r="Z267">
            <v>5</v>
          </cell>
          <cell r="AA267" t="str">
            <v>NULL</v>
          </cell>
          <cell r="AB267" t="str">
            <v>NULL</v>
          </cell>
          <cell r="AC267" t="str">
            <v xml:space="preserve"> Â¿cuales son las operaciones en las que destinan los recursos propios y captados para obtener una ganancia?&lt;br&gt;</v>
          </cell>
        </row>
        <row r="268">
          <cell r="A268">
            <v>6110000039716</v>
          </cell>
          <cell r="B268">
            <v>61100</v>
          </cell>
          <cell r="C268">
            <v>1</v>
          </cell>
          <cell r="D268">
            <v>42696</v>
          </cell>
          <cell r="E268" t="str">
            <v>NULL</v>
          </cell>
          <cell r="F268" t="str">
            <v>NULL</v>
          </cell>
          <cell r="G268" t="str">
            <v>GONZÃLEZ</v>
          </cell>
          <cell r="H268" t="str">
            <v>ABURTO</v>
          </cell>
          <cell r="I268" t="str">
            <v>EDITH</v>
          </cell>
          <cell r="J268" t="str">
            <v>NULL</v>
          </cell>
          <cell r="K268" t="str">
            <v>LOMA LARGA</v>
          </cell>
          <cell r="L268">
            <v>64</v>
          </cell>
          <cell r="M268" t="str">
            <v>NULL</v>
          </cell>
          <cell r="N268" t="str">
            <v>Maiza de Morelia</v>
          </cell>
          <cell r="O268">
            <v>16</v>
          </cell>
          <cell r="P268">
            <v>16053</v>
          </cell>
          <cell r="Q268">
            <v>58347</v>
          </cell>
          <cell r="R268">
            <v>14434894121</v>
          </cell>
          <cell r="S268" t="str">
            <v>edith_ga97@outlook.com</v>
          </cell>
          <cell r="T268">
            <v>131</v>
          </cell>
          <cell r="U268" t="str">
            <v>NULL</v>
          </cell>
          <cell r="V268" t="str">
            <v>NULL</v>
          </cell>
          <cell r="W268" t="str">
            <v>M</v>
          </cell>
          <cell r="X268">
            <v>35593</v>
          </cell>
          <cell r="Y268">
            <v>21</v>
          </cell>
          <cell r="Z268">
            <v>5</v>
          </cell>
          <cell r="AA268" t="str">
            <v>NULL</v>
          </cell>
          <cell r="AB268" t="str">
            <v>NULL</v>
          </cell>
          <cell r="AC268" t="str">
            <v>Â¿Cual es el sueldo mensual de Enrique Carstens y las prestaciones que percibe?&lt;br&gt;</v>
          </cell>
        </row>
        <row r="269">
          <cell r="A269">
            <v>6110000039216</v>
          </cell>
          <cell r="B269">
            <v>61100</v>
          </cell>
          <cell r="C269">
            <v>1</v>
          </cell>
          <cell r="D269">
            <v>42692</v>
          </cell>
          <cell r="E269" t="str">
            <v>NULL</v>
          </cell>
          <cell r="F269" t="str">
            <v>NULL</v>
          </cell>
          <cell r="G269" t="str">
            <v>LOPEZ</v>
          </cell>
          <cell r="H269" t="str">
            <v>JIMENEZ</v>
          </cell>
          <cell r="I269" t="str">
            <v>DANIELA</v>
          </cell>
          <cell r="J269" t="str">
            <v>NULL</v>
          </cell>
          <cell r="K269" t="str">
            <v>TAMAULIPAS</v>
          </cell>
          <cell r="L269">
            <v>2136</v>
          </cell>
          <cell r="M269" t="str">
            <v>NULL</v>
          </cell>
          <cell r="N269" t="str">
            <v>San Pedro</v>
          </cell>
          <cell r="O269">
            <v>11</v>
          </cell>
          <cell r="P269">
            <v>11017</v>
          </cell>
          <cell r="Q269">
            <v>36520</v>
          </cell>
          <cell r="R269">
            <v>4626252447</v>
          </cell>
          <cell r="S269" t="str">
            <v>daniela.eunice.95@gmail.com</v>
          </cell>
          <cell r="T269">
            <v>131</v>
          </cell>
          <cell r="U269" t="str">
            <v>NULL</v>
          </cell>
          <cell r="V269" t="str">
            <v>NULL</v>
          </cell>
          <cell r="W269" t="str">
            <v>M</v>
          </cell>
          <cell r="X269">
            <v>34705</v>
          </cell>
          <cell r="Y269">
            <v>99</v>
          </cell>
          <cell r="Z269">
            <v>5</v>
          </cell>
          <cell r="AA269" t="str">
            <v>NULL</v>
          </cell>
          <cell r="AB269" t="str">
            <v>NULL</v>
          </cell>
          <cell r="AC269" t="str">
            <v>InformaciÃ³n Publica solicitada&lt;br&gt;</v>
          </cell>
        </row>
        <row r="270">
          <cell r="A270">
            <v>6110000039616</v>
          </cell>
          <cell r="B270">
            <v>61100</v>
          </cell>
          <cell r="C270">
            <v>1</v>
          </cell>
          <cell r="D270">
            <v>42696</v>
          </cell>
          <cell r="E270" t="str">
            <v>NULL</v>
          </cell>
          <cell r="F270" t="str">
            <v>NULL</v>
          </cell>
          <cell r="G270" t="str">
            <v>CASTILLO</v>
          </cell>
          <cell r="H270" t="str">
            <v>OJEDA</v>
          </cell>
          <cell r="I270" t="str">
            <v>PATRICI</v>
          </cell>
          <cell r="J270" t="str">
            <v>NULL</v>
          </cell>
          <cell r="K270" t="str">
            <v>COSTA SERENA #11</v>
          </cell>
          <cell r="L270">
            <v>11</v>
          </cell>
          <cell r="M270" t="str">
            <v>NULL</v>
          </cell>
          <cell r="N270" t="str">
            <v>Costa del Sol</v>
          </cell>
          <cell r="O270">
            <v>26</v>
          </cell>
          <cell r="P270">
            <v>26030</v>
          </cell>
          <cell r="Q270">
            <v>83284</v>
          </cell>
          <cell r="R270">
            <v>6621939523</v>
          </cell>
          <cell r="S270" t="str">
            <v>patty_945@hotmail.com</v>
          </cell>
          <cell r="T270">
            <v>131</v>
          </cell>
          <cell r="U270" t="str">
            <v>NULL</v>
          </cell>
          <cell r="V270" t="str">
            <v>NULL</v>
          </cell>
          <cell r="W270" t="str">
            <v>M</v>
          </cell>
          <cell r="X270">
            <v>34342</v>
          </cell>
          <cell r="Y270">
            <v>21</v>
          </cell>
          <cell r="Z270">
            <v>5</v>
          </cell>
          <cell r="AA270" t="str">
            <v>NULL</v>
          </cell>
          <cell r="AB270" t="str">
            <v>NULL</v>
          </cell>
          <cell r="AC270" t="str">
            <v>Por que el dollar los dias jueves suele elevarse en el banco de mexico&lt;br&gt;</v>
          </cell>
        </row>
        <row r="271">
          <cell r="A271">
            <v>6110000039116</v>
          </cell>
          <cell r="B271">
            <v>61100</v>
          </cell>
          <cell r="C271">
            <v>1</v>
          </cell>
          <cell r="D271">
            <v>42692</v>
          </cell>
          <cell r="E271" t="str">
            <v>NULL</v>
          </cell>
          <cell r="F271" t="str">
            <v>NULL</v>
          </cell>
          <cell r="G271" t="str">
            <v>LOPEZ</v>
          </cell>
          <cell r="H271" t="str">
            <v>PLAZA</v>
          </cell>
          <cell r="I271" t="str">
            <v>GISELLE GPE</v>
          </cell>
          <cell r="J271" t="str">
            <v>NULL</v>
          </cell>
          <cell r="K271" t="str">
            <v>PRIV ROMA</v>
          </cell>
          <cell r="L271">
            <v>110</v>
          </cell>
          <cell r="M271" t="str">
            <v>NULL</v>
          </cell>
          <cell r="N271" t="str">
            <v>Roma</v>
          </cell>
          <cell r="O271">
            <v>5</v>
          </cell>
          <cell r="P271">
            <v>5010</v>
          </cell>
          <cell r="Q271">
            <v>25660</v>
          </cell>
          <cell r="R271">
            <v>8661608371</v>
          </cell>
          <cell r="S271" t="str">
            <v>giselle_guad@hotmail.com</v>
          </cell>
          <cell r="T271">
            <v>131</v>
          </cell>
          <cell r="U271" t="str">
            <v>NULL</v>
          </cell>
          <cell r="V271" t="str">
            <v>NULL</v>
          </cell>
          <cell r="W271" t="str">
            <v>M</v>
          </cell>
          <cell r="X271">
            <v>34336</v>
          </cell>
          <cell r="Y271">
            <v>14</v>
          </cell>
          <cell r="Z271">
            <v>5</v>
          </cell>
          <cell r="AA271" t="str">
            <v>NULL</v>
          </cell>
          <cell r="AB271" t="str">
            <v>NULL</v>
          </cell>
          <cell r="AC271" t="str">
            <v>quien puede hacer uso de mis datos personales o de cualquier otra persona ya sea empresa o persona fisica&lt;br&gt;</v>
          </cell>
        </row>
        <row r="272">
          <cell r="A272">
            <v>6110000039516</v>
          </cell>
          <cell r="B272">
            <v>61100</v>
          </cell>
          <cell r="C272">
            <v>1</v>
          </cell>
          <cell r="D272">
            <v>42696</v>
          </cell>
          <cell r="E272" t="str">
            <v>NULL</v>
          </cell>
          <cell r="F272" t="str">
            <v>NULL</v>
          </cell>
          <cell r="G272" t="str">
            <v>GONZALEZ</v>
          </cell>
          <cell r="H272" t="str">
            <v>LOPEZ</v>
          </cell>
          <cell r="I272" t="str">
            <v>FRANCISCO</v>
          </cell>
          <cell r="J272" t="str">
            <v>NULL</v>
          </cell>
          <cell r="K272" t="str">
            <v>COLIMA</v>
          </cell>
          <cell r="L272">
            <v>125</v>
          </cell>
          <cell r="M272" t="str">
            <v>NULL</v>
          </cell>
          <cell r="N272" t="str">
            <v>Popular</v>
          </cell>
          <cell r="O272">
            <v>24</v>
          </cell>
          <cell r="P272">
            <v>24028</v>
          </cell>
          <cell r="Q272">
            <v>78300</v>
          </cell>
          <cell r="R272">
            <v>4443067165</v>
          </cell>
          <cell r="S272" t="str">
            <v>josefrancisco-16@hotmail.com</v>
          </cell>
          <cell r="T272">
            <v>131</v>
          </cell>
          <cell r="U272" t="str">
            <v>NULL</v>
          </cell>
          <cell r="V272" t="str">
            <v>NULL</v>
          </cell>
          <cell r="W272" t="str">
            <v>H</v>
          </cell>
          <cell r="X272">
            <v>32988</v>
          </cell>
          <cell r="Y272">
            <v>13</v>
          </cell>
          <cell r="Z272">
            <v>5</v>
          </cell>
          <cell r="AA272" t="str">
            <v>NULL</v>
          </cell>
          <cell r="AB272" t="str">
            <v>NULL</v>
          </cell>
          <cell r="AC272" t="str">
            <v>A cuanto haciende la deuda externa con los estados unidos de norte amÃ©rica  y para cuando se espera quede liquidada  asÃ­ como el programa de pago de dicha deuda.&lt;br&gt;</v>
          </cell>
        </row>
        <row r="273">
          <cell r="A273">
            <v>6110000039416</v>
          </cell>
          <cell r="B273">
            <v>61100</v>
          </cell>
          <cell r="C273">
            <v>1</v>
          </cell>
          <cell r="D273">
            <v>42696</v>
          </cell>
          <cell r="E273" t="str">
            <v>NULL</v>
          </cell>
          <cell r="F273" t="str">
            <v>NULL</v>
          </cell>
          <cell r="G273" t="str">
            <v>CORTES</v>
          </cell>
          <cell r="H273" t="str">
            <v>MANZANARES</v>
          </cell>
          <cell r="I273" t="str">
            <v>FLOR</v>
          </cell>
          <cell r="J273" t="str">
            <v>NULL</v>
          </cell>
          <cell r="K273" t="str">
            <v>JUEN ESCUTIA</v>
          </cell>
          <cell r="L273">
            <v>9</v>
          </cell>
          <cell r="M273" t="str">
            <v>NULL</v>
          </cell>
          <cell r="N273" t="str">
            <v>La Reforma</v>
          </cell>
          <cell r="O273">
            <v>20</v>
          </cell>
          <cell r="P273">
            <v>20008</v>
          </cell>
          <cell r="Q273">
            <v>70571</v>
          </cell>
          <cell r="R273" t="str">
            <v>NULL</v>
          </cell>
          <cell r="S273" t="str">
            <v>kren_crvantz@hotmail.com</v>
          </cell>
          <cell r="T273">
            <v>131</v>
          </cell>
          <cell r="U273" t="str">
            <v>NULL</v>
          </cell>
          <cell r="V273" t="str">
            <v>NULL</v>
          </cell>
          <cell r="W273" t="str">
            <v>M</v>
          </cell>
          <cell r="X273">
            <v>32800</v>
          </cell>
          <cell r="Y273">
            <v>21</v>
          </cell>
          <cell r="Z273">
            <v>5</v>
          </cell>
          <cell r="AA273" t="str">
            <v>NULL</v>
          </cell>
          <cell r="AB273" t="str">
            <v>NULL</v>
          </cell>
          <cell r="AC273" t="str">
            <v>El monto al que asciende la cuenta bancaria de Enrique PeÃ±a Nieto&lt;br&gt;</v>
          </cell>
        </row>
        <row r="274">
          <cell r="A274">
            <v>6110000039316</v>
          </cell>
          <cell r="B274">
            <v>61100</v>
          </cell>
          <cell r="C274">
            <v>1</v>
          </cell>
          <cell r="D274">
            <v>42696</v>
          </cell>
          <cell r="E274" t="str">
            <v>NULL</v>
          </cell>
          <cell r="F274" t="str">
            <v>NULL</v>
          </cell>
          <cell r="G274" t="str">
            <v>MARIN</v>
          </cell>
          <cell r="H274" t="str">
            <v>MONTESINOS</v>
          </cell>
          <cell r="I274" t="str">
            <v>PEDRO</v>
          </cell>
          <cell r="J274" t="str">
            <v>NULL</v>
          </cell>
          <cell r="K274" t="str">
            <v>AGUACATES</v>
          </cell>
          <cell r="L274">
            <v>308</v>
          </cell>
          <cell r="M274" t="str">
            <v>NULL</v>
          </cell>
          <cell r="N274" t="str">
            <v>La Esperanza</v>
          </cell>
          <cell r="O274">
            <v>20</v>
          </cell>
          <cell r="P274">
            <v>20469</v>
          </cell>
          <cell r="Q274">
            <v>69700</v>
          </cell>
          <cell r="R274">
            <v>9531382445</v>
          </cell>
          <cell r="S274" t="str">
            <v>pedrithopd@gmail.com</v>
          </cell>
          <cell r="T274">
            <v>131</v>
          </cell>
          <cell r="U274" t="str">
            <v>NULL</v>
          </cell>
          <cell r="V274" t="str">
            <v>NULL</v>
          </cell>
          <cell r="W274" t="str">
            <v>H</v>
          </cell>
          <cell r="X274">
            <v>34879</v>
          </cell>
          <cell r="Y274">
            <v>21</v>
          </cell>
          <cell r="Z274">
            <v>5</v>
          </cell>
          <cell r="AA274" t="str">
            <v>NULL</v>
          </cell>
          <cell r="AB274" t="str">
            <v>NULL</v>
          </cell>
          <cell r="AC274" t="str">
            <v>SOLICITO INFORMACIÃ“N DE DELA DEUDA EXTERNA QUE TIENE MÃ‰XICO CON ESTADOS UNIDOS&lt;br&gt;</v>
          </cell>
        </row>
        <row r="275">
          <cell r="A275">
            <v>6110000039916</v>
          </cell>
          <cell r="B275">
            <v>61100</v>
          </cell>
          <cell r="C275">
            <v>1</v>
          </cell>
          <cell r="D275">
            <v>42697</v>
          </cell>
          <cell r="E275" t="str">
            <v>NULL</v>
          </cell>
          <cell r="F275" t="str">
            <v>NULL</v>
          </cell>
          <cell r="G275" t="str">
            <v>GUTIÃ‰RREZ</v>
          </cell>
          <cell r="H275" t="str">
            <v>CHÃVEZ</v>
          </cell>
          <cell r="I275" t="str">
            <v>LEONARDO CÃ‰SAR</v>
          </cell>
          <cell r="J275" t="str">
            <v>NULL</v>
          </cell>
          <cell r="K275" t="str">
            <v>RIO SALADO</v>
          </cell>
          <cell r="L275">
            <v>446</v>
          </cell>
          <cell r="M275" t="str">
            <v>NULL</v>
          </cell>
          <cell r="N275" t="str">
            <v>Placetas Estadio</v>
          </cell>
          <cell r="O275">
            <v>6</v>
          </cell>
          <cell r="P275">
            <v>6002</v>
          </cell>
          <cell r="Q275">
            <v>28050</v>
          </cell>
          <cell r="R275">
            <v>3129437062</v>
          </cell>
          <cell r="S275" t="str">
            <v>cesarleonardoguch@hotmail.com</v>
          </cell>
          <cell r="T275">
            <v>131</v>
          </cell>
          <cell r="U275" t="str">
            <v>NULL</v>
          </cell>
          <cell r="V275" t="str">
            <v>NULL</v>
          </cell>
          <cell r="W275" t="str">
            <v>H</v>
          </cell>
          <cell r="X275">
            <v>22982</v>
          </cell>
          <cell r="Y275">
            <v>20</v>
          </cell>
          <cell r="Z275">
            <v>5</v>
          </cell>
          <cell r="AA275" t="str">
            <v>NULL</v>
          </cell>
          <cell r="AB275" t="str">
            <v>NULL</v>
          </cell>
          <cell r="AC275" t="str">
            <v>Favor de proporcionarme informaciÃ³n de todos los fideicomisos pÃºblicos y sus saldos Iniciales y finales que tiene la Universidad de Colima.&lt;br&gt;</v>
          </cell>
        </row>
        <row r="276">
          <cell r="A276">
            <v>6110000040116</v>
          </cell>
          <cell r="B276">
            <v>61100</v>
          </cell>
          <cell r="C276">
            <v>1</v>
          </cell>
          <cell r="D276">
            <v>42697</v>
          </cell>
          <cell r="E276" t="str">
            <v>NULL</v>
          </cell>
          <cell r="F276" t="str">
            <v>NULL</v>
          </cell>
          <cell r="G276" t="str">
            <v>GUZMÃN</v>
          </cell>
          <cell r="H276" t="str">
            <v>MORÃ“N</v>
          </cell>
          <cell r="I276" t="str">
            <v>DIANA</v>
          </cell>
          <cell r="J276" t="str">
            <v>NULL</v>
          </cell>
          <cell r="K276" t="str">
            <v>SIERRA DE PICHÃTARO</v>
          </cell>
          <cell r="L276">
            <v>768</v>
          </cell>
          <cell r="M276" t="str">
            <v>NULL</v>
          </cell>
          <cell r="N276" t="str">
            <v>Loma Bonita Infonavit</v>
          </cell>
          <cell r="O276">
            <v>16</v>
          </cell>
          <cell r="P276">
            <v>16053</v>
          </cell>
          <cell r="Q276">
            <v>58114</v>
          </cell>
          <cell r="R276">
            <v>4431861500</v>
          </cell>
          <cell r="S276" t="str">
            <v>dianaguzmo@gmail.com</v>
          </cell>
          <cell r="T276">
            <v>131</v>
          </cell>
          <cell r="U276" t="str">
            <v>NULL</v>
          </cell>
          <cell r="V276" t="str">
            <v>NULL</v>
          </cell>
          <cell r="W276" t="str">
            <v>M</v>
          </cell>
          <cell r="X276">
            <v>35888</v>
          </cell>
          <cell r="Y276">
            <v>21</v>
          </cell>
          <cell r="Z276">
            <v>5</v>
          </cell>
          <cell r="AA276" t="str">
            <v>NULL</v>
          </cell>
          <cell r="AB276" t="str">
            <v>NULL</v>
          </cell>
          <cell r="AC276" t="str">
            <v>Â¿QuÃ© tipo de estrategias para proteger al peso mexicano   y fortalecer la economÃ­a nacional tienen programado implementar frente al cambio de presidente en los Estados Unidos de AmÃ©rica?&lt;br&gt;</v>
          </cell>
        </row>
        <row r="277">
          <cell r="A277">
            <v>6110000040016</v>
          </cell>
          <cell r="B277">
            <v>61100</v>
          </cell>
          <cell r="C277">
            <v>1</v>
          </cell>
          <cell r="D277">
            <v>42697</v>
          </cell>
          <cell r="E277" t="str">
            <v>NULL</v>
          </cell>
          <cell r="F277" t="str">
            <v>NULL</v>
          </cell>
          <cell r="G277" t="str">
            <v>GUTIÃ‰RREZ</v>
          </cell>
          <cell r="H277" t="str">
            <v>CHÃVEZ</v>
          </cell>
          <cell r="I277" t="str">
            <v>LEONARDO CÃ‰SAR</v>
          </cell>
          <cell r="J277" t="str">
            <v>NULL</v>
          </cell>
          <cell r="K277" t="str">
            <v>RIO SALADO</v>
          </cell>
          <cell r="L277">
            <v>446</v>
          </cell>
          <cell r="M277" t="str">
            <v>NULL</v>
          </cell>
          <cell r="N277" t="str">
            <v>Placetas Estadio</v>
          </cell>
          <cell r="O277">
            <v>6</v>
          </cell>
          <cell r="P277">
            <v>6002</v>
          </cell>
          <cell r="Q277">
            <v>28050</v>
          </cell>
          <cell r="R277">
            <v>3129437062</v>
          </cell>
          <cell r="S277" t="str">
            <v>cesarleonardoguch@hotmail.com</v>
          </cell>
          <cell r="T277">
            <v>131</v>
          </cell>
          <cell r="U277" t="str">
            <v>NULL</v>
          </cell>
          <cell r="V277" t="str">
            <v>NULL</v>
          </cell>
          <cell r="W277" t="str">
            <v>H</v>
          </cell>
          <cell r="X277">
            <v>22982</v>
          </cell>
          <cell r="Y277">
            <v>20</v>
          </cell>
          <cell r="Z277">
            <v>5</v>
          </cell>
          <cell r="AA277" t="str">
            <v>NULL</v>
          </cell>
          <cell r="AB277" t="str">
            <v>NULL</v>
          </cell>
          <cell r="AC277" t="str">
            <v>Favor de proporcionarme informaciÃ³n completa y detallada del fideicomiso pÃºblico fondo de ahorro de la Universidad de Colima&lt;br&gt;</v>
          </cell>
        </row>
        <row r="278">
          <cell r="A278">
            <v>6110000039816</v>
          </cell>
          <cell r="B278">
            <v>61100</v>
          </cell>
          <cell r="C278">
            <v>1</v>
          </cell>
          <cell r="D278">
            <v>42697</v>
          </cell>
          <cell r="E278" t="str">
            <v>NULL</v>
          </cell>
          <cell r="F278" t="str">
            <v>NULL</v>
          </cell>
          <cell r="G278" t="str">
            <v>CHAVEZ</v>
          </cell>
          <cell r="H278" t="str">
            <v>ROSAS</v>
          </cell>
          <cell r="I278" t="str">
            <v>URIEL</v>
          </cell>
          <cell r="J278" t="str">
            <v>NULL</v>
          </cell>
          <cell r="K278" t="str">
            <v>AV MORELOS</v>
          </cell>
          <cell r="L278">
            <v>577</v>
          </cell>
          <cell r="M278">
            <v>302</v>
          </cell>
          <cell r="N278" t="str">
            <v>JardÃ­n Balbuena</v>
          </cell>
          <cell r="O278">
            <v>9</v>
          </cell>
          <cell r="P278">
            <v>9017</v>
          </cell>
          <cell r="Q278">
            <v>15900</v>
          </cell>
          <cell r="R278">
            <v>5556869294</v>
          </cell>
          <cell r="S278" t="str">
            <v>yaxkin.rosas@gmail.com</v>
          </cell>
          <cell r="T278">
            <v>131</v>
          </cell>
          <cell r="U278" t="str">
            <v>NULL</v>
          </cell>
          <cell r="V278" t="str">
            <v>NULL</v>
          </cell>
          <cell r="W278" t="str">
            <v>H</v>
          </cell>
          <cell r="X278">
            <v>33848</v>
          </cell>
          <cell r="Y278">
            <v>21</v>
          </cell>
          <cell r="Z278">
            <v>5</v>
          </cell>
          <cell r="AA278" t="str">
            <v>NULL</v>
          </cell>
          <cell r="AB278" t="str">
            <v>NULL</v>
          </cell>
          <cell r="AC278" t="str">
            <v>PRESUPUESTO&lt;br&gt;</v>
          </cell>
        </row>
        <row r="279">
          <cell r="A279">
            <v>6110000040216</v>
          </cell>
          <cell r="B279">
            <v>61100</v>
          </cell>
          <cell r="C279">
            <v>1</v>
          </cell>
          <cell r="D279">
            <v>42698</v>
          </cell>
          <cell r="E279" t="str">
            <v>CHRISTIAN FABIAN OROZCO RUVALCABA</v>
          </cell>
          <cell r="F279" t="str">
            <v>NULL</v>
          </cell>
          <cell r="G279" t="str">
            <v>OROZCO</v>
          </cell>
          <cell r="H279" t="str">
            <v>ARREGUIN</v>
          </cell>
          <cell r="I279" t="str">
            <v>JOSE MARTIN</v>
          </cell>
          <cell r="J279" t="str">
            <v>NULL</v>
          </cell>
          <cell r="K279" t="str">
            <v>PASEO EL ZAHUAN</v>
          </cell>
          <cell r="L279">
            <v>261</v>
          </cell>
          <cell r="M279" t="str">
            <v>NULL</v>
          </cell>
          <cell r="N279" t="str">
            <v>Rancho Nuevo</v>
          </cell>
          <cell r="O279">
            <v>14</v>
          </cell>
          <cell r="P279">
            <v>14039</v>
          </cell>
          <cell r="Q279">
            <v>44240</v>
          </cell>
          <cell r="R279" t="str">
            <v>045 3314167071</v>
          </cell>
          <cell r="S279" t="str">
            <v>christianfabianorozcoruvalcaba@gmail.com</v>
          </cell>
          <cell r="T279">
            <v>131</v>
          </cell>
          <cell r="U279" t="str">
            <v>NULL</v>
          </cell>
          <cell r="V279" t="str">
            <v>NULL</v>
          </cell>
          <cell r="W279" t="str">
            <v>H</v>
          </cell>
          <cell r="X279">
            <v>32341</v>
          </cell>
          <cell r="Y279">
            <v>43</v>
          </cell>
          <cell r="Z279">
            <v>5</v>
          </cell>
          <cell r="AA279" t="str">
            <v>NULL</v>
          </cell>
          <cell r="AB279" t="str">
            <v>NULL</v>
          </cell>
          <cell r="AC279" t="str">
            <v>tengo una discapacidad la cual es cuaraplejia, la cual me impide firmar y poner mi huella por mi mismo, mi pregunta es Â¿puedo abrir una cuenta con ustedes banco de MÃ©xico? Â¿cuales son los requisitos ?, proporcionarme un telÃ©fono donde pueda aclarar mis dudas, Â¿los que laboran en el banco de MÃ©xico son servidores pÃºblicos?&lt;br&gt;</v>
          </cell>
        </row>
        <row r="280">
          <cell r="A280">
            <v>6110000039716</v>
          </cell>
          <cell r="B280">
            <v>61100</v>
          </cell>
          <cell r="C280">
            <v>1</v>
          </cell>
          <cell r="D280">
            <v>42696</v>
          </cell>
          <cell r="E280" t="str">
            <v>NULL</v>
          </cell>
          <cell r="F280" t="str">
            <v>NULL</v>
          </cell>
          <cell r="G280" t="str">
            <v>GONZÃLEZ</v>
          </cell>
          <cell r="H280" t="str">
            <v>ABURTO</v>
          </cell>
          <cell r="I280" t="str">
            <v>EDITH</v>
          </cell>
          <cell r="J280" t="str">
            <v>NULL</v>
          </cell>
          <cell r="K280" t="str">
            <v>LOMA LARGA</v>
          </cell>
          <cell r="L280">
            <v>64</v>
          </cell>
          <cell r="M280" t="str">
            <v>NULL</v>
          </cell>
          <cell r="N280" t="str">
            <v>Maiza de Morelia</v>
          </cell>
          <cell r="O280">
            <v>16</v>
          </cell>
          <cell r="P280">
            <v>16053</v>
          </cell>
          <cell r="Q280">
            <v>58347</v>
          </cell>
          <cell r="R280">
            <v>14434894121</v>
          </cell>
          <cell r="S280" t="str">
            <v>edith_ga97@outlook.com</v>
          </cell>
          <cell r="T280">
            <v>131</v>
          </cell>
          <cell r="U280" t="str">
            <v>NULL</v>
          </cell>
          <cell r="V280" t="str">
            <v>NULL</v>
          </cell>
          <cell r="W280" t="str">
            <v>M</v>
          </cell>
          <cell r="X280">
            <v>35593</v>
          </cell>
          <cell r="Y280">
            <v>21</v>
          </cell>
          <cell r="Z280">
            <v>5</v>
          </cell>
          <cell r="AA280" t="str">
            <v>NULL</v>
          </cell>
          <cell r="AB280" t="str">
            <v>NULL</v>
          </cell>
          <cell r="AC280" t="str">
            <v>Â¿Cual es el sueldo mensual de Enrique Carstens y las prestaciones que percibe?&lt;br&gt;</v>
          </cell>
        </row>
        <row r="281">
          <cell r="A281">
            <v>6110000039616</v>
          </cell>
          <cell r="B281">
            <v>61100</v>
          </cell>
          <cell r="C281">
            <v>1</v>
          </cell>
          <cell r="D281">
            <v>42696</v>
          </cell>
          <cell r="E281" t="str">
            <v>NULL</v>
          </cell>
          <cell r="F281" t="str">
            <v>NULL</v>
          </cell>
          <cell r="G281" t="str">
            <v>CASTILLO</v>
          </cell>
          <cell r="H281" t="str">
            <v>OJEDA</v>
          </cell>
          <cell r="I281" t="str">
            <v>PATRICI</v>
          </cell>
          <cell r="J281" t="str">
            <v>NULL</v>
          </cell>
          <cell r="K281" t="str">
            <v>COSTA SERENA #11</v>
          </cell>
          <cell r="L281">
            <v>11</v>
          </cell>
          <cell r="M281" t="str">
            <v>NULL</v>
          </cell>
          <cell r="N281" t="str">
            <v>Costa del Sol</v>
          </cell>
          <cell r="O281">
            <v>26</v>
          </cell>
          <cell r="P281">
            <v>26030</v>
          </cell>
          <cell r="Q281">
            <v>83284</v>
          </cell>
          <cell r="R281">
            <v>6621939523</v>
          </cell>
          <cell r="S281" t="str">
            <v>patty_945@hotmail.com</v>
          </cell>
          <cell r="T281">
            <v>131</v>
          </cell>
          <cell r="U281" t="str">
            <v>NULL</v>
          </cell>
          <cell r="V281" t="str">
            <v>NULL</v>
          </cell>
          <cell r="W281" t="str">
            <v>M</v>
          </cell>
          <cell r="X281">
            <v>34342</v>
          </cell>
          <cell r="Y281">
            <v>21</v>
          </cell>
          <cell r="Z281">
            <v>5</v>
          </cell>
          <cell r="AA281" t="str">
            <v>NULL</v>
          </cell>
          <cell r="AB281" t="str">
            <v>NULL</v>
          </cell>
          <cell r="AC281" t="str">
            <v>Por que el dollar los dias jueves suele elevarse en el banco de mexico&lt;br&gt;</v>
          </cell>
        </row>
        <row r="282">
          <cell r="A282">
            <v>6110000039516</v>
          </cell>
          <cell r="B282">
            <v>61100</v>
          </cell>
          <cell r="C282">
            <v>1</v>
          </cell>
          <cell r="D282">
            <v>42696</v>
          </cell>
          <cell r="E282" t="str">
            <v>NULL</v>
          </cell>
          <cell r="F282" t="str">
            <v>NULL</v>
          </cell>
          <cell r="G282" t="str">
            <v>GONZALEZ</v>
          </cell>
          <cell r="H282" t="str">
            <v>LOPEZ</v>
          </cell>
          <cell r="I282" t="str">
            <v>FRANCISCO</v>
          </cell>
          <cell r="J282" t="str">
            <v>NULL</v>
          </cell>
          <cell r="K282" t="str">
            <v>COLIMA</v>
          </cell>
          <cell r="L282">
            <v>125</v>
          </cell>
          <cell r="M282" t="str">
            <v>NULL</v>
          </cell>
          <cell r="N282" t="str">
            <v>Popular</v>
          </cell>
          <cell r="O282">
            <v>24</v>
          </cell>
          <cell r="P282">
            <v>24028</v>
          </cell>
          <cell r="Q282">
            <v>78300</v>
          </cell>
          <cell r="R282">
            <v>4443067165</v>
          </cell>
          <cell r="S282" t="str">
            <v>josefrancisco-16@hotmail.com</v>
          </cell>
          <cell r="T282">
            <v>131</v>
          </cell>
          <cell r="U282" t="str">
            <v>NULL</v>
          </cell>
          <cell r="V282" t="str">
            <v>NULL</v>
          </cell>
          <cell r="W282" t="str">
            <v>H</v>
          </cell>
          <cell r="X282">
            <v>32988</v>
          </cell>
          <cell r="Y282">
            <v>13</v>
          </cell>
          <cell r="Z282">
            <v>5</v>
          </cell>
          <cell r="AA282" t="str">
            <v>NULL</v>
          </cell>
          <cell r="AB282" t="str">
            <v>NULL</v>
          </cell>
          <cell r="AC282" t="str">
            <v>A cuanto haciende la deuda externa con los estados unidos de norte amÃ©rica  y para cuando se espera quede liquidada  asÃ­ como el programa de pago de dicha deuda.&lt;br&gt;</v>
          </cell>
        </row>
        <row r="283">
          <cell r="A283">
            <v>6110000039416</v>
          </cell>
          <cell r="B283">
            <v>61100</v>
          </cell>
          <cell r="C283">
            <v>1</v>
          </cell>
          <cell r="D283">
            <v>42696</v>
          </cell>
          <cell r="E283" t="str">
            <v>NULL</v>
          </cell>
          <cell r="F283" t="str">
            <v>NULL</v>
          </cell>
          <cell r="G283" t="str">
            <v>CORTES</v>
          </cell>
          <cell r="H283" t="str">
            <v>MANZANARES</v>
          </cell>
          <cell r="I283" t="str">
            <v>FLOR</v>
          </cell>
          <cell r="J283" t="str">
            <v>NULL</v>
          </cell>
          <cell r="K283" t="str">
            <v>JUEN ESCUTIA</v>
          </cell>
          <cell r="L283">
            <v>9</v>
          </cell>
          <cell r="M283" t="str">
            <v>NULL</v>
          </cell>
          <cell r="N283" t="str">
            <v>La Reforma</v>
          </cell>
          <cell r="O283">
            <v>20</v>
          </cell>
          <cell r="P283">
            <v>20008</v>
          </cell>
          <cell r="Q283">
            <v>70571</v>
          </cell>
          <cell r="R283" t="str">
            <v>NULL</v>
          </cell>
          <cell r="S283" t="str">
            <v>kren_crvantz@hotmail.com</v>
          </cell>
          <cell r="T283">
            <v>131</v>
          </cell>
          <cell r="U283" t="str">
            <v>NULL</v>
          </cell>
          <cell r="V283" t="str">
            <v>NULL</v>
          </cell>
          <cell r="W283" t="str">
            <v>M</v>
          </cell>
          <cell r="X283">
            <v>32800</v>
          </cell>
          <cell r="Y283">
            <v>21</v>
          </cell>
          <cell r="Z283">
            <v>5</v>
          </cell>
          <cell r="AA283" t="str">
            <v>NULL</v>
          </cell>
          <cell r="AB283" t="str">
            <v>NULL</v>
          </cell>
          <cell r="AC283" t="str">
            <v>El monto al que asciende la cuenta bancaria de Enrique PeÃ±a Nieto&lt;br&gt;</v>
          </cell>
        </row>
        <row r="284">
          <cell r="A284">
            <v>6110000039316</v>
          </cell>
          <cell r="B284">
            <v>61100</v>
          </cell>
          <cell r="C284">
            <v>1</v>
          </cell>
          <cell r="D284">
            <v>42696</v>
          </cell>
          <cell r="E284" t="str">
            <v>NULL</v>
          </cell>
          <cell r="F284" t="str">
            <v>NULL</v>
          </cell>
          <cell r="G284" t="str">
            <v>MARIN</v>
          </cell>
          <cell r="H284" t="str">
            <v>MONTESINOS</v>
          </cell>
          <cell r="I284" t="str">
            <v>PEDRO</v>
          </cell>
          <cell r="J284" t="str">
            <v>NULL</v>
          </cell>
          <cell r="K284" t="str">
            <v>AGUACATES</v>
          </cell>
          <cell r="L284">
            <v>308</v>
          </cell>
          <cell r="M284" t="str">
            <v>NULL</v>
          </cell>
          <cell r="N284" t="str">
            <v>La Esperanza</v>
          </cell>
          <cell r="O284">
            <v>20</v>
          </cell>
          <cell r="P284">
            <v>20469</v>
          </cell>
          <cell r="Q284">
            <v>69700</v>
          </cell>
          <cell r="R284">
            <v>9531382445</v>
          </cell>
          <cell r="S284" t="str">
            <v>pedrithopd@gmail.com</v>
          </cell>
          <cell r="T284">
            <v>131</v>
          </cell>
          <cell r="U284" t="str">
            <v>NULL</v>
          </cell>
          <cell r="V284" t="str">
            <v>NULL</v>
          </cell>
          <cell r="W284" t="str">
            <v>H</v>
          </cell>
          <cell r="X284">
            <v>34879</v>
          </cell>
          <cell r="Y284">
            <v>21</v>
          </cell>
          <cell r="Z284">
            <v>5</v>
          </cell>
          <cell r="AA284" t="str">
            <v>NULL</v>
          </cell>
          <cell r="AB284" t="str">
            <v>NULL</v>
          </cell>
          <cell r="AC284" t="str">
            <v>SOLICITO INFORMACIÃ“N DE DELA DEUDA EXTERNA QUE TIENE MÃ‰XICO CON ESTADOS UNIDOS&lt;br&gt;</v>
          </cell>
        </row>
        <row r="285">
          <cell r="A285">
            <v>6110000040516</v>
          </cell>
          <cell r="B285">
            <v>61100</v>
          </cell>
          <cell r="C285">
            <v>1</v>
          </cell>
          <cell r="D285">
            <v>42702</v>
          </cell>
          <cell r="E285" t="str">
            <v>NULL</v>
          </cell>
          <cell r="F285" t="str">
            <v>NULL</v>
          </cell>
          <cell r="G285" t="str">
            <v>AMADOR</v>
          </cell>
          <cell r="H285" t="str">
            <v>GARCIA</v>
          </cell>
          <cell r="I285" t="str">
            <v>DIEGO GIOVANNI</v>
          </cell>
          <cell r="J285" t="str">
            <v>NULL</v>
          </cell>
          <cell r="K285" t="str">
            <v>LIBERTAD</v>
          </cell>
          <cell r="L285">
            <v>710</v>
          </cell>
          <cell r="M285" t="str">
            <v>NULL</v>
          </cell>
          <cell r="N285" t="str">
            <v>Zaragoza Centro</v>
          </cell>
          <cell r="O285">
            <v>5</v>
          </cell>
          <cell r="P285">
            <v>5038</v>
          </cell>
          <cell r="Q285">
            <v>26450</v>
          </cell>
          <cell r="R285">
            <v>8662070959</v>
          </cell>
          <cell r="S285" t="str">
            <v>diego_amador@hotmail.es</v>
          </cell>
          <cell r="T285">
            <v>131</v>
          </cell>
          <cell r="U285" t="str">
            <v>NULL</v>
          </cell>
          <cell r="V285" t="str">
            <v>NULL</v>
          </cell>
          <cell r="W285" t="str">
            <v>H</v>
          </cell>
          <cell r="X285">
            <v>35957</v>
          </cell>
          <cell r="Y285">
            <v>21</v>
          </cell>
          <cell r="Z285">
            <v>2</v>
          </cell>
          <cell r="AA285" t="str">
            <v>NULL</v>
          </cell>
          <cell r="AB285" t="str">
            <v>NULL</v>
          </cell>
          <cell r="AC285" t="str">
            <v>taza de intereses, bolsa de trabajo&lt;br&gt;</v>
          </cell>
        </row>
        <row r="286">
          <cell r="A286">
            <v>6110000040616</v>
          </cell>
          <cell r="B286">
            <v>61100</v>
          </cell>
          <cell r="C286">
            <v>1</v>
          </cell>
          <cell r="D286">
            <v>42702</v>
          </cell>
          <cell r="E286" t="str">
            <v>NULL</v>
          </cell>
          <cell r="F286" t="str">
            <v>NULL</v>
          </cell>
          <cell r="G286" t="str">
            <v>MORALES</v>
          </cell>
          <cell r="H286" t="str">
            <v>RODRIGUEZ</v>
          </cell>
          <cell r="I286" t="str">
            <v>ANETT</v>
          </cell>
          <cell r="J286" t="str">
            <v>NULL</v>
          </cell>
          <cell r="K286" t="str">
            <v>U HAB EL TENAYO</v>
          </cell>
          <cell r="L286" t="str">
            <v>B54</v>
          </cell>
          <cell r="M286">
            <v>201</v>
          </cell>
          <cell r="N286" t="str">
            <v>El Tenayo Centro</v>
          </cell>
          <cell r="O286">
            <v>15</v>
          </cell>
          <cell r="P286">
            <v>15104</v>
          </cell>
          <cell r="Q286">
            <v>54140</v>
          </cell>
          <cell r="R286">
            <v>5529153995</v>
          </cell>
          <cell r="S286" t="str">
            <v>anymorles@gmail.com</v>
          </cell>
          <cell r="T286">
            <v>131</v>
          </cell>
          <cell r="U286" t="str">
            <v>NULL</v>
          </cell>
          <cell r="V286" t="str">
            <v>NULL</v>
          </cell>
          <cell r="W286" t="str">
            <v>M</v>
          </cell>
          <cell r="X286">
            <v>35381</v>
          </cell>
          <cell r="Y286">
            <v>50</v>
          </cell>
          <cell r="Z286">
            <v>5</v>
          </cell>
          <cell r="AA286" t="str">
            <v>NULL</v>
          </cell>
          <cell r="AB286" t="str">
            <v>NULL</v>
          </cell>
          <cell r="AC286" t="str">
            <v>Â¿CUÃL ES EL SUELDO DEL PRESIDENTE DEL BANCO DE MÃ‰XICO?&lt;br&gt;</v>
          </cell>
        </row>
        <row r="287">
          <cell r="A287">
            <v>6110000039916</v>
          </cell>
          <cell r="B287">
            <v>61100</v>
          </cell>
          <cell r="C287">
            <v>1</v>
          </cell>
          <cell r="D287">
            <v>42697</v>
          </cell>
          <cell r="E287" t="str">
            <v>NULL</v>
          </cell>
          <cell r="F287" t="str">
            <v>NULL</v>
          </cell>
          <cell r="G287" t="str">
            <v>GUTIÃ‰RREZ</v>
          </cell>
          <cell r="H287" t="str">
            <v>CHÃVEZ</v>
          </cell>
          <cell r="I287" t="str">
            <v>LEONARDO CÃ‰SAR</v>
          </cell>
          <cell r="J287" t="str">
            <v>NULL</v>
          </cell>
          <cell r="K287" t="str">
            <v>RIO SALADO</v>
          </cell>
          <cell r="L287">
            <v>446</v>
          </cell>
          <cell r="M287" t="str">
            <v>NULL</v>
          </cell>
          <cell r="N287" t="str">
            <v>Placetas Estadio</v>
          </cell>
          <cell r="O287">
            <v>6</v>
          </cell>
          <cell r="P287">
            <v>6002</v>
          </cell>
          <cell r="Q287">
            <v>28050</v>
          </cell>
          <cell r="R287">
            <v>3129437062</v>
          </cell>
          <cell r="S287" t="str">
            <v>cesarleonardoguch@hotmail.com</v>
          </cell>
          <cell r="T287">
            <v>131</v>
          </cell>
          <cell r="U287" t="str">
            <v>NULL</v>
          </cell>
          <cell r="V287" t="str">
            <v>NULL</v>
          </cell>
          <cell r="W287" t="str">
            <v>H</v>
          </cell>
          <cell r="X287">
            <v>22982</v>
          </cell>
          <cell r="Y287">
            <v>20</v>
          </cell>
          <cell r="Z287">
            <v>5</v>
          </cell>
          <cell r="AA287" t="str">
            <v>NULL</v>
          </cell>
          <cell r="AB287" t="str">
            <v>NULL</v>
          </cell>
          <cell r="AC287" t="str">
            <v>Favor de proporcionarme informaciÃ³n de todos los fideicomisos pÃºblicos y sus saldos Iniciales y finales que tiene la Universidad de Colima.&lt;br&gt;</v>
          </cell>
        </row>
        <row r="288">
          <cell r="A288">
            <v>6110000040816</v>
          </cell>
          <cell r="B288">
            <v>61100</v>
          </cell>
          <cell r="C288">
            <v>1</v>
          </cell>
          <cell r="D288">
            <v>42702</v>
          </cell>
          <cell r="E288" t="str">
            <v>NULL</v>
          </cell>
          <cell r="F288" t="str">
            <v>NULL</v>
          </cell>
          <cell r="G288" t="str">
            <v>PEREZ</v>
          </cell>
          <cell r="H288" t="str">
            <v>BERMUDEZ</v>
          </cell>
          <cell r="I288" t="str">
            <v>ERIKA</v>
          </cell>
          <cell r="J288" t="str">
            <v>NULL</v>
          </cell>
          <cell r="K288" t="str">
            <v>CALLE 1 COL. PANTITLAN</v>
          </cell>
          <cell r="L288">
            <v>283</v>
          </cell>
          <cell r="M288" t="str">
            <v>NULL</v>
          </cell>
          <cell r="N288" t="str">
            <v>AgrÃ­cola Pantitlan</v>
          </cell>
          <cell r="O288">
            <v>9</v>
          </cell>
          <cell r="P288">
            <v>9006</v>
          </cell>
          <cell r="Q288">
            <v>8100</v>
          </cell>
          <cell r="R288">
            <v>525549394747</v>
          </cell>
          <cell r="S288" t="str">
            <v>eri_kitalilis@hotmail.com</v>
          </cell>
          <cell r="T288">
            <v>131</v>
          </cell>
          <cell r="U288" t="str">
            <v>NULL</v>
          </cell>
          <cell r="V288" t="str">
            <v>NULL</v>
          </cell>
          <cell r="W288" t="str">
            <v>M</v>
          </cell>
          <cell r="X288">
            <v>35303</v>
          </cell>
          <cell r="Y288">
            <v>21</v>
          </cell>
          <cell r="Z288">
            <v>5</v>
          </cell>
          <cell r="AA288" t="str">
            <v>NULL</v>
          </cell>
          <cell r="AB288" t="str">
            <v>NULL</v>
          </cell>
          <cell r="AC288" t="str">
            <v>Â¿CuÃ¡l es funciÃ³n principal? Â¿De dÃ³nde obtiene el capital?&lt;br&gt;</v>
          </cell>
        </row>
        <row r="289">
          <cell r="A289">
            <v>6110000040116</v>
          </cell>
          <cell r="B289">
            <v>61100</v>
          </cell>
          <cell r="C289">
            <v>1</v>
          </cell>
          <cell r="D289">
            <v>42697</v>
          </cell>
          <cell r="E289" t="str">
            <v>NULL</v>
          </cell>
          <cell r="F289" t="str">
            <v>NULL</v>
          </cell>
          <cell r="G289" t="str">
            <v>GUZMÃN</v>
          </cell>
          <cell r="H289" t="str">
            <v>MORÃ“N</v>
          </cell>
          <cell r="I289" t="str">
            <v>DIANA</v>
          </cell>
          <cell r="J289" t="str">
            <v>NULL</v>
          </cell>
          <cell r="K289" t="str">
            <v>SIERRA DE PICHÃTARO</v>
          </cell>
          <cell r="L289">
            <v>768</v>
          </cell>
          <cell r="M289" t="str">
            <v>NULL</v>
          </cell>
          <cell r="N289" t="str">
            <v>Loma Bonita Infonavit</v>
          </cell>
          <cell r="O289">
            <v>16</v>
          </cell>
          <cell r="P289">
            <v>16053</v>
          </cell>
          <cell r="Q289">
            <v>58114</v>
          </cell>
          <cell r="R289">
            <v>4431861500</v>
          </cell>
          <cell r="S289" t="str">
            <v>dianaguzmo@gmail.com</v>
          </cell>
          <cell r="T289">
            <v>131</v>
          </cell>
          <cell r="U289" t="str">
            <v>NULL</v>
          </cell>
          <cell r="V289" t="str">
            <v>NULL</v>
          </cell>
          <cell r="W289" t="str">
            <v>M</v>
          </cell>
          <cell r="X289">
            <v>35888</v>
          </cell>
          <cell r="Y289">
            <v>21</v>
          </cell>
          <cell r="Z289">
            <v>5</v>
          </cell>
          <cell r="AA289" t="str">
            <v>NULL</v>
          </cell>
          <cell r="AB289" t="str">
            <v>NULL</v>
          </cell>
          <cell r="AC289" t="str">
            <v>Â¿QuÃ© tipo de estrategias para proteger al peso mexicano   y fortalecer la economÃ­a nacional tienen programado implementar frente al cambio de presidente en los Estados Unidos de AmÃ©rica?&lt;br&gt;</v>
          </cell>
        </row>
        <row r="290">
          <cell r="A290">
            <v>6110000040316</v>
          </cell>
          <cell r="B290">
            <v>61100</v>
          </cell>
          <cell r="C290">
            <v>1</v>
          </cell>
          <cell r="D290">
            <v>42702</v>
          </cell>
          <cell r="E290" t="str">
            <v>NULL</v>
          </cell>
          <cell r="F290" t="str">
            <v>NULL</v>
          </cell>
          <cell r="G290" t="str">
            <v>DÃAZ</v>
          </cell>
          <cell r="H290" t="str">
            <v>RAZO</v>
          </cell>
          <cell r="I290" t="str">
            <v>GLORIA</v>
          </cell>
          <cell r="J290" t="str">
            <v>NULL</v>
          </cell>
          <cell r="K290" t="str">
            <v>ANDADOR MANZANOS</v>
          </cell>
          <cell r="L290" t="str">
            <v>CASA 23</v>
          </cell>
          <cell r="M290" t="str">
            <v>NULL</v>
          </cell>
          <cell r="N290" t="str">
            <v>La Huerta</v>
          </cell>
          <cell r="O290">
            <v>15</v>
          </cell>
          <cell r="P290">
            <v>15033</v>
          </cell>
          <cell r="Q290">
            <v>55027</v>
          </cell>
          <cell r="R290" t="str">
            <v>NULL</v>
          </cell>
          <cell r="S290" t="str">
            <v>glordira@yahoo.com.mx</v>
          </cell>
          <cell r="T290">
            <v>131</v>
          </cell>
          <cell r="U290" t="str">
            <v>NULL</v>
          </cell>
          <cell r="V290" t="str">
            <v>NULL</v>
          </cell>
          <cell r="W290" t="str">
            <v>M</v>
          </cell>
          <cell r="X290" t="str">
            <v>NULL</v>
          </cell>
          <cell r="Y290">
            <v>51</v>
          </cell>
          <cell r="Z290">
            <v>5</v>
          </cell>
          <cell r="AA290" t="str">
            <v>NULL</v>
          </cell>
          <cell r="AB290" t="str">
            <v>NULL</v>
          </cell>
          <cell r="AC290" t="str">
            <v>ACUDI AL BANCO BANAMEX, EL QUE ESTA EN AVENIDA POLITECNICO, PARA HACER UN DEPOSITO A LA EMBAJADA AMERICANA Y ME CAPTURARON MAL LA REFERENCIA, AL DIA SIGUIENTE ACUDI A ATENCIÃ“N AL CLIENTE PARA DECIRLES QUE ESTABA MAL EL NUMERO DE REFERENCIA Y ME DIJERON QUE ACUDIERA A DICHA EMBAJADA PARA QUE ME DEVOLVIERAN EL IMPORTE DEL PAGO.  ME PRESENTE A LA EMBAJADA Y ME DIJERON QUE  LA INSTITUCIÃ“N QUE HIZO EL PAGO ES LA QUE DEBE RECLAMAR. ASI QUE SOLICITO ME INDIQUEN CUALES SON LOS PASOS A SEGUIR PARA QUE EL BANCO ME REGRESE EL IMPORTE DE ESA OPERACIÃ“N QUE SE HIZO MAL.&lt;br&gt;</v>
          </cell>
        </row>
        <row r="291">
          <cell r="A291">
            <v>6110000040016</v>
          </cell>
          <cell r="B291">
            <v>61100</v>
          </cell>
          <cell r="C291">
            <v>1</v>
          </cell>
          <cell r="D291">
            <v>42697</v>
          </cell>
          <cell r="E291" t="str">
            <v>NULL</v>
          </cell>
          <cell r="F291" t="str">
            <v>NULL</v>
          </cell>
          <cell r="G291" t="str">
            <v>GUTIÃ‰RREZ</v>
          </cell>
          <cell r="H291" t="str">
            <v>CHÃVEZ</v>
          </cell>
          <cell r="I291" t="str">
            <v>LEONARDO CÃ‰SAR</v>
          </cell>
          <cell r="J291" t="str">
            <v>NULL</v>
          </cell>
          <cell r="K291" t="str">
            <v>RIO SALADO</v>
          </cell>
          <cell r="L291">
            <v>446</v>
          </cell>
          <cell r="M291" t="str">
            <v>NULL</v>
          </cell>
          <cell r="N291" t="str">
            <v>Placetas Estadio</v>
          </cell>
          <cell r="O291">
            <v>6</v>
          </cell>
          <cell r="P291">
            <v>6002</v>
          </cell>
          <cell r="Q291">
            <v>28050</v>
          </cell>
          <cell r="R291">
            <v>3129437062</v>
          </cell>
          <cell r="S291" t="str">
            <v>cesarleonardoguch@hotmail.com</v>
          </cell>
          <cell r="T291">
            <v>131</v>
          </cell>
          <cell r="U291" t="str">
            <v>NULL</v>
          </cell>
          <cell r="V291" t="str">
            <v>NULL</v>
          </cell>
          <cell r="W291" t="str">
            <v>H</v>
          </cell>
          <cell r="X291">
            <v>22982</v>
          </cell>
          <cell r="Y291">
            <v>20</v>
          </cell>
          <cell r="Z291">
            <v>5</v>
          </cell>
          <cell r="AA291" t="str">
            <v>NULL</v>
          </cell>
          <cell r="AB291" t="str">
            <v>NULL</v>
          </cell>
          <cell r="AC291" t="str">
            <v>Favor de proporcionarme informaciÃ³n completa y detallada del fideicomiso pÃºblico fondo de ahorro de la Universidad de Colima&lt;br&gt;</v>
          </cell>
        </row>
        <row r="292">
          <cell r="A292">
            <v>6110000040716</v>
          </cell>
          <cell r="B292">
            <v>61100</v>
          </cell>
          <cell r="C292">
            <v>1</v>
          </cell>
          <cell r="D292">
            <v>42702</v>
          </cell>
          <cell r="E292" t="str">
            <v>NULL</v>
          </cell>
          <cell r="F292" t="str">
            <v>NULL</v>
          </cell>
          <cell r="G292" t="str">
            <v>GARCIA</v>
          </cell>
          <cell r="H292" t="str">
            <v>ORTIZ</v>
          </cell>
          <cell r="I292" t="str">
            <v>ARIANA LIZBETH</v>
          </cell>
          <cell r="J292" t="str">
            <v>NULL</v>
          </cell>
          <cell r="K292" t="str">
            <v>ALFREDO ELIZONDO</v>
          </cell>
          <cell r="L292">
            <v>143</v>
          </cell>
          <cell r="M292" t="str">
            <v>NULL</v>
          </cell>
          <cell r="N292" t="str">
            <v>Obrera</v>
          </cell>
          <cell r="O292">
            <v>16</v>
          </cell>
          <cell r="P292">
            <v>16053</v>
          </cell>
          <cell r="Q292">
            <v>58130</v>
          </cell>
          <cell r="R292" t="str">
            <v>NULL</v>
          </cell>
          <cell r="S292" t="str">
            <v>arigaor@hotmail.com</v>
          </cell>
          <cell r="T292">
            <v>131</v>
          </cell>
          <cell r="U292" t="str">
            <v>NULL</v>
          </cell>
          <cell r="V292" t="str">
            <v>NULL</v>
          </cell>
          <cell r="W292" t="str">
            <v>M</v>
          </cell>
          <cell r="X292">
            <v>35602</v>
          </cell>
          <cell r="Y292">
            <v>20</v>
          </cell>
          <cell r="Z292">
            <v>5</v>
          </cell>
          <cell r="AA292" t="str">
            <v>NULL</v>
          </cell>
          <cell r="AB292" t="str">
            <v>NULL</v>
          </cell>
          <cell r="AC292" t="str">
            <v>Â¿QuÃ© sucede con los billetes que se encuentran fuera de circulaciÃ³n? Â¿CuÃ¡ntos billetes con valor de 20 pesos que fueron descontinuados siguen en circulaciÃ³n?&lt;br&gt;</v>
          </cell>
        </row>
        <row r="293">
          <cell r="A293">
            <v>6110000039816</v>
          </cell>
          <cell r="B293">
            <v>61100</v>
          </cell>
          <cell r="C293">
            <v>1</v>
          </cell>
          <cell r="D293">
            <v>42697</v>
          </cell>
          <cell r="E293" t="str">
            <v>NULL</v>
          </cell>
          <cell r="F293" t="str">
            <v>NULL</v>
          </cell>
          <cell r="G293" t="str">
            <v>CHAVEZ</v>
          </cell>
          <cell r="H293" t="str">
            <v>ROSAS</v>
          </cell>
          <cell r="I293" t="str">
            <v>URIEL</v>
          </cell>
          <cell r="J293" t="str">
            <v>NULL</v>
          </cell>
          <cell r="K293" t="str">
            <v>AV MORELOS</v>
          </cell>
          <cell r="L293">
            <v>577</v>
          </cell>
          <cell r="M293">
            <v>302</v>
          </cell>
          <cell r="N293" t="str">
            <v>JardÃ­n Balbuena</v>
          </cell>
          <cell r="O293">
            <v>9</v>
          </cell>
          <cell r="P293">
            <v>9017</v>
          </cell>
          <cell r="Q293">
            <v>15900</v>
          </cell>
          <cell r="R293">
            <v>5556869294</v>
          </cell>
          <cell r="S293" t="str">
            <v>yaxkin.rosas@gmail.com</v>
          </cell>
          <cell r="T293">
            <v>131</v>
          </cell>
          <cell r="U293" t="str">
            <v>NULL</v>
          </cell>
          <cell r="V293" t="str">
            <v>NULL</v>
          </cell>
          <cell r="W293" t="str">
            <v>H</v>
          </cell>
          <cell r="X293">
            <v>33848</v>
          </cell>
          <cell r="Y293">
            <v>21</v>
          </cell>
          <cell r="Z293">
            <v>5</v>
          </cell>
          <cell r="AA293" t="str">
            <v>NULL</v>
          </cell>
          <cell r="AB293" t="str">
            <v>NULL</v>
          </cell>
          <cell r="AC293" t="str">
            <v>PRESUPUESTO&lt;br&gt;</v>
          </cell>
        </row>
        <row r="294">
          <cell r="A294">
            <v>6110000040916</v>
          </cell>
          <cell r="B294">
            <v>61100</v>
          </cell>
          <cell r="C294">
            <v>1</v>
          </cell>
          <cell r="D294">
            <v>42702</v>
          </cell>
          <cell r="E294" t="str">
            <v>NULL</v>
          </cell>
          <cell r="F294" t="str">
            <v>NULL</v>
          </cell>
          <cell r="G294" t="str">
            <v>NAVARRO</v>
          </cell>
          <cell r="H294" t="str">
            <v>RAUL</v>
          </cell>
          <cell r="I294" t="str">
            <v>PORTILLO</v>
          </cell>
          <cell r="J294" t="str">
            <v>NULL</v>
          </cell>
          <cell r="K294" t="str">
            <v>TONATIUH</v>
          </cell>
          <cell r="L294">
            <v>20</v>
          </cell>
          <cell r="M294">
            <v>24</v>
          </cell>
          <cell r="N294" t="str">
            <v>Arenal 3a SecciÃ³n</v>
          </cell>
          <cell r="O294">
            <v>9</v>
          </cell>
          <cell r="P294">
            <v>9017</v>
          </cell>
          <cell r="Q294">
            <v>15660</v>
          </cell>
          <cell r="R294">
            <v>5537982123</v>
          </cell>
          <cell r="S294" t="str">
            <v>minitony@live.com.mx</v>
          </cell>
          <cell r="T294">
            <v>131</v>
          </cell>
          <cell r="U294" t="str">
            <v>NULL</v>
          </cell>
          <cell r="V294" t="str">
            <v>NULL</v>
          </cell>
          <cell r="W294" t="str">
            <v>H</v>
          </cell>
          <cell r="X294">
            <v>35284</v>
          </cell>
          <cell r="Y294">
            <v>21</v>
          </cell>
          <cell r="Z294">
            <v>5</v>
          </cell>
          <cell r="AA294" t="str">
            <v>NULL</v>
          </cell>
          <cell r="AB294" t="str">
            <v>NULL</v>
          </cell>
          <cell r="AC294" t="str">
            <v>que es el banco de mexico&lt;br&gt;</v>
          </cell>
        </row>
        <row r="295">
          <cell r="A295">
            <v>6110000040416</v>
          </cell>
          <cell r="B295">
            <v>61100</v>
          </cell>
          <cell r="C295">
            <v>1</v>
          </cell>
          <cell r="D295">
            <v>42702</v>
          </cell>
          <cell r="E295" t="str">
            <v>NULL</v>
          </cell>
          <cell r="F295" t="str">
            <v>NULL</v>
          </cell>
          <cell r="G295" t="str">
            <v>DÃAZ</v>
          </cell>
          <cell r="H295" t="str">
            <v>RAZO</v>
          </cell>
          <cell r="I295" t="str">
            <v>GLORIA</v>
          </cell>
          <cell r="J295" t="str">
            <v>NULL</v>
          </cell>
          <cell r="K295" t="str">
            <v>ANDADOR MANZANOS</v>
          </cell>
          <cell r="L295" t="str">
            <v>CASA 23</v>
          </cell>
          <cell r="M295" t="str">
            <v>NULL</v>
          </cell>
          <cell r="N295" t="str">
            <v>La Huerta</v>
          </cell>
          <cell r="O295">
            <v>15</v>
          </cell>
          <cell r="P295">
            <v>15033</v>
          </cell>
          <cell r="Q295">
            <v>55027</v>
          </cell>
          <cell r="R295" t="str">
            <v>NULL</v>
          </cell>
          <cell r="S295" t="str">
            <v>glordira@yahoo.com.mx</v>
          </cell>
          <cell r="T295">
            <v>131</v>
          </cell>
          <cell r="U295" t="str">
            <v>NULL</v>
          </cell>
          <cell r="V295" t="str">
            <v>NULL</v>
          </cell>
          <cell r="W295" t="str">
            <v>M</v>
          </cell>
          <cell r="X295" t="str">
            <v>NULL</v>
          </cell>
          <cell r="Y295">
            <v>51</v>
          </cell>
          <cell r="Z295">
            <v>5</v>
          </cell>
          <cell r="AA295" t="str">
            <v>NULL</v>
          </cell>
          <cell r="AB295" t="str">
            <v>NULL</v>
          </cell>
          <cell r="AC295" t="str">
            <v>ACUDI  AL BANCO BANAMEX QUE SE ENCUENTRA EN POLITECNICO Y MONTEVIDEO PARA REALIZAR UN DEPOSITO A LA EMBAJADA AMERICANA, PONIENDO MAL LA REFERENCIA EL BANCO.  AL DIA SEGUIENTE ME PRESENTE EN ATENCIÃ“N AL CLIENTE DE ESE MISMO BANCO PARA DECIRLES QUE ESTABA MAL LA REFERENCIA, CONTESTANDOME QUE ACUDIERA A LA EMBAJADA AMERICANA Y QUE AHI ME DEVOLVERIAN EL IMPORTE DEL DEPOSITO. ACUDIA A DICHA EMBAJADA Y ME DIJERON QUE QUIEN HIZO EL DEPOSITO DEBE HACER LA RECLAMACIÃ“N. POR LO TANTO SOLICITO DE MANERA ATENTA Y RESPETUOSA ME INFORMEN CUAL ES EL PROCEDIMIENTO Y DONDE ACUDIR PARA RECUPERAR EL IMPORTE DEL DEPOSITO QUE HIZO MAL EL BANCO ANTES MENCIONADO.&lt;br&gt;</v>
          </cell>
        </row>
        <row r="296">
          <cell r="A296">
            <v>6110000040216</v>
          </cell>
          <cell r="B296">
            <v>61100</v>
          </cell>
          <cell r="C296">
            <v>1</v>
          </cell>
          <cell r="D296">
            <v>42698</v>
          </cell>
          <cell r="E296" t="str">
            <v>CHRISTIAN FABIAN OROZCO RUVALCABA</v>
          </cell>
          <cell r="F296" t="str">
            <v>NULL</v>
          </cell>
          <cell r="G296" t="str">
            <v>OROZCO</v>
          </cell>
          <cell r="H296" t="str">
            <v>ARREGUIN</v>
          </cell>
          <cell r="I296" t="str">
            <v>JOSE MARTIN</v>
          </cell>
          <cell r="J296" t="str">
            <v>NULL</v>
          </cell>
          <cell r="K296" t="str">
            <v>PASEO EL ZAHUAN</v>
          </cell>
          <cell r="L296">
            <v>261</v>
          </cell>
          <cell r="M296" t="str">
            <v>NULL</v>
          </cell>
          <cell r="N296" t="str">
            <v>Rancho Nuevo</v>
          </cell>
          <cell r="O296">
            <v>14</v>
          </cell>
          <cell r="P296">
            <v>14039</v>
          </cell>
          <cell r="Q296">
            <v>44240</v>
          </cell>
          <cell r="R296" t="str">
            <v>045 3314167071</v>
          </cell>
          <cell r="S296" t="str">
            <v>christianfabianorozcoruvalcaba@gmail.com</v>
          </cell>
          <cell r="T296">
            <v>131</v>
          </cell>
          <cell r="U296" t="str">
            <v>NULL</v>
          </cell>
          <cell r="V296" t="str">
            <v>NULL</v>
          </cell>
          <cell r="W296" t="str">
            <v>H</v>
          </cell>
          <cell r="X296">
            <v>32341</v>
          </cell>
          <cell r="Y296">
            <v>43</v>
          </cell>
          <cell r="Z296">
            <v>5</v>
          </cell>
          <cell r="AA296" t="str">
            <v>NULL</v>
          </cell>
          <cell r="AB296" t="str">
            <v>NULL</v>
          </cell>
          <cell r="AC296" t="str">
            <v>tengo una discapacidad la cual es cuaraplejia, la cual me impide firmar y poner mi huella por mi mismo, mi pregunta es Â¿puedo abrir una cuenta con ustedes banco de MÃ©xico? Â¿cuales son los requisitos ?, proporcionarme un telÃ©fono donde pueda aclarar mis dudas, Â¿los que laboran en el banco de MÃ©xico son servidores pÃºblicos?&lt;br&gt;</v>
          </cell>
        </row>
        <row r="297">
          <cell r="A297">
            <v>6110000041216</v>
          </cell>
          <cell r="B297">
            <v>61100</v>
          </cell>
          <cell r="C297">
            <v>1</v>
          </cell>
          <cell r="D297">
            <v>42703</v>
          </cell>
          <cell r="E297" t="str">
            <v xml:space="preserve">  </v>
          </cell>
          <cell r="F297" t="str">
            <v>NULL</v>
          </cell>
          <cell r="G297" t="str">
            <v xml:space="preserve">  </v>
          </cell>
          <cell r="H297" t="str">
            <v xml:space="preserve">  </v>
          </cell>
          <cell r="I297" t="str">
            <v>MILY</v>
          </cell>
          <cell r="J297" t="str">
            <v>NULL</v>
          </cell>
          <cell r="K297" t="str">
            <v xml:space="preserve">  </v>
          </cell>
          <cell r="L297" t="str">
            <v xml:space="preserve">  </v>
          </cell>
          <cell r="M297" t="str">
            <v xml:space="preserve">  </v>
          </cell>
          <cell r="N297" t="str">
            <v xml:space="preserve">  </v>
          </cell>
          <cell r="O297">
            <v>99</v>
          </cell>
          <cell r="P297">
            <v>999</v>
          </cell>
          <cell r="Q297" t="str">
            <v>null</v>
          </cell>
          <cell r="R297">
            <v>0</v>
          </cell>
          <cell r="S297" t="str">
            <v>luisaramon@hotmail.com</v>
          </cell>
          <cell r="T297">
            <v>131</v>
          </cell>
          <cell r="U297" t="str">
            <v>NULL</v>
          </cell>
          <cell r="V297" t="str">
            <v>NULL</v>
          </cell>
          <cell r="W297" t="str">
            <v>H</v>
          </cell>
          <cell r="X297">
            <v>42370</v>
          </cell>
          <cell r="Y297">
            <v>0</v>
          </cell>
          <cell r="Z297">
            <v>6</v>
          </cell>
          <cell r="AA297" t="str">
            <v>Ninguno</v>
          </cell>
          <cell r="AB297" t="str">
            <v>6110000041216.docx</v>
          </cell>
          <cell r="AC297" t="str">
            <v>La solicitud va adjunta en documento word</v>
          </cell>
        </row>
        <row r="298">
          <cell r="A298">
            <v>6110000041116</v>
          </cell>
          <cell r="B298">
            <v>61100</v>
          </cell>
          <cell r="C298">
            <v>1</v>
          </cell>
          <cell r="D298">
            <v>42703</v>
          </cell>
          <cell r="E298" t="str">
            <v>NULL</v>
          </cell>
          <cell r="F298" t="str">
            <v>NULL</v>
          </cell>
          <cell r="G298" t="str">
            <v>NÃšÃ‘EZ</v>
          </cell>
          <cell r="H298" t="str">
            <v>ARCEO</v>
          </cell>
          <cell r="I298" t="str">
            <v>NATHASHA ITZEL</v>
          </cell>
          <cell r="J298" t="str">
            <v>NULL</v>
          </cell>
          <cell r="K298" t="str">
            <v>METEOROS</v>
          </cell>
          <cell r="L298">
            <v>425</v>
          </cell>
          <cell r="M298" t="str">
            <v>NULL</v>
          </cell>
          <cell r="N298" t="str">
            <v>Cosmos</v>
          </cell>
          <cell r="O298">
            <v>16</v>
          </cell>
          <cell r="P298">
            <v>16053</v>
          </cell>
          <cell r="Q298">
            <v>58050</v>
          </cell>
          <cell r="R298" t="str">
            <v>NULL</v>
          </cell>
          <cell r="S298" t="str">
            <v>natnuar@gmail.com</v>
          </cell>
          <cell r="T298">
            <v>131</v>
          </cell>
          <cell r="U298" t="str">
            <v>NULL</v>
          </cell>
          <cell r="V298" t="str">
            <v>NULL</v>
          </cell>
          <cell r="W298" t="str">
            <v>M</v>
          </cell>
          <cell r="X298">
            <v>34520</v>
          </cell>
          <cell r="Y298">
            <v>21</v>
          </cell>
          <cell r="Z298">
            <v>2</v>
          </cell>
          <cell r="AA298" t="str">
            <v>NULL</v>
          </cell>
          <cell r="AB298" t="str">
            <v>NULL</v>
          </cell>
          <cell r="AC298" t="str">
            <v>Â¿CuÃ¡l es el destino de los centavos, de los productos que los millones de mexicanos consumimos diariamente?&lt;br&gt;</v>
          </cell>
        </row>
        <row r="299">
          <cell r="A299">
            <v>6110000041016</v>
          </cell>
          <cell r="B299">
            <v>61100</v>
          </cell>
          <cell r="C299">
            <v>1</v>
          </cell>
          <cell r="D299">
            <v>42703</v>
          </cell>
          <cell r="E299" t="str">
            <v>NULL</v>
          </cell>
          <cell r="F299" t="str">
            <v>NULL</v>
          </cell>
          <cell r="G299" t="str">
            <v>MEDINA</v>
          </cell>
          <cell r="H299" t="str">
            <v>ENRIQUEZ</v>
          </cell>
          <cell r="I299" t="str">
            <v>KEVIN</v>
          </cell>
          <cell r="J299" t="str">
            <v>NULL</v>
          </cell>
          <cell r="K299" t="str">
            <v>AVENIDA HIDALGO</v>
          </cell>
          <cell r="L299">
            <v>46</v>
          </cell>
          <cell r="M299" t="str">
            <v>21A</v>
          </cell>
          <cell r="N299" t="str">
            <v>Granjas Lomas de Guadalupe</v>
          </cell>
          <cell r="O299">
            <v>15</v>
          </cell>
          <cell r="P299">
            <v>15121</v>
          </cell>
          <cell r="Q299">
            <v>54767</v>
          </cell>
          <cell r="R299">
            <v>53827951</v>
          </cell>
          <cell r="S299" t="str">
            <v>kebo_05@hotmail.com</v>
          </cell>
          <cell r="T299">
            <v>131</v>
          </cell>
          <cell r="U299" t="str">
            <v>NULL</v>
          </cell>
          <cell r="V299" t="str">
            <v>NULL</v>
          </cell>
          <cell r="W299" t="str">
            <v>H</v>
          </cell>
          <cell r="X299">
            <v>35343</v>
          </cell>
          <cell r="Y299">
            <v>21</v>
          </cell>
          <cell r="Z299">
            <v>5</v>
          </cell>
          <cell r="AA299" t="str">
            <v>NULL</v>
          </cell>
          <cell r="AB299" t="str">
            <v>NULL</v>
          </cell>
          <cell r="AC299" t="str">
            <v>Â¿A cuanto asciende la reservar economica y cual es el plan de la recuperacion economica de la devaluacion del peso frente al dolar?&lt;br&gt;</v>
          </cell>
        </row>
        <row r="300">
          <cell r="A300">
            <v>6110000041316</v>
          </cell>
          <cell r="B300">
            <v>61100</v>
          </cell>
          <cell r="C300">
            <v>1</v>
          </cell>
          <cell r="D300">
            <v>42703</v>
          </cell>
          <cell r="E300" t="str">
            <v>NULL</v>
          </cell>
          <cell r="F300" t="str">
            <v>NULL</v>
          </cell>
          <cell r="G300" t="str">
            <v>MARTINEZ</v>
          </cell>
          <cell r="H300" t="str">
            <v>CAMACHO</v>
          </cell>
          <cell r="I300" t="str">
            <v>RUBI</v>
          </cell>
          <cell r="J300" t="str">
            <v>NULL</v>
          </cell>
          <cell r="K300" t="str">
            <v>GABRIEL MANCERA</v>
          </cell>
          <cell r="L300">
            <v>924</v>
          </cell>
          <cell r="M300" t="str">
            <v>NULL</v>
          </cell>
          <cell r="N300" t="str">
            <v>Del Valle Centro</v>
          </cell>
          <cell r="O300">
            <v>9</v>
          </cell>
          <cell r="P300">
            <v>9014</v>
          </cell>
          <cell r="Q300">
            <v>3100</v>
          </cell>
          <cell r="R300" t="str">
            <v>NULL</v>
          </cell>
          <cell r="S300" t="str">
            <v>rubi.camacho@alarconyasociados.com.mx</v>
          </cell>
          <cell r="T300">
            <v>131</v>
          </cell>
          <cell r="U300" t="str">
            <v>NULL</v>
          </cell>
          <cell r="V300" t="str">
            <v>NULL</v>
          </cell>
          <cell r="W300" t="str">
            <v>M</v>
          </cell>
          <cell r="X300">
            <v>32437</v>
          </cell>
          <cell r="Y300">
            <v>0</v>
          </cell>
          <cell r="Z300">
            <v>5</v>
          </cell>
          <cell r="AA300" t="str">
            <v>NULL</v>
          </cell>
          <cell r="AB300" t="str">
            <v>6110000041316.pdf</v>
          </cell>
          <cell r="AC300" t="str">
            <v>FIDEICOMISO IRREVOCABLE F/1491 DENOMINADO "GBM INFRAESTRUCTURA I" EMISOR DE LOS CERTIFICADOS BURSÃTILES DE DESARROLLO CON CLAVE DE PIZARRA GBMICK12&lt;br&gt;</v>
          </cell>
        </row>
        <row r="301">
          <cell r="A301">
            <v>6110000041516</v>
          </cell>
          <cell r="B301">
            <v>61100</v>
          </cell>
          <cell r="C301">
            <v>1</v>
          </cell>
          <cell r="D301">
            <v>42704</v>
          </cell>
          <cell r="E301" t="str">
            <v>NULL</v>
          </cell>
          <cell r="F301" t="str">
            <v>NULL</v>
          </cell>
          <cell r="G301" t="str">
            <v>ALFARO</v>
          </cell>
          <cell r="H301" t="str">
            <v>MEJÃA</v>
          </cell>
          <cell r="I301" t="str">
            <v>SERGIO</v>
          </cell>
          <cell r="J301" t="str">
            <v>NULL</v>
          </cell>
          <cell r="K301" t="str">
            <v>16 SUR</v>
          </cell>
          <cell r="L301">
            <v>506</v>
          </cell>
          <cell r="M301" t="str">
            <v>NULL</v>
          </cell>
          <cell r="N301" t="str">
            <v>Azcarate</v>
          </cell>
          <cell r="O301">
            <v>21</v>
          </cell>
          <cell r="P301">
            <v>21114</v>
          </cell>
          <cell r="Q301">
            <v>72501</v>
          </cell>
          <cell r="R301" t="str">
            <v>NULL</v>
          </cell>
          <cell r="S301" t="str">
            <v>seryimejia13@hotmail.com</v>
          </cell>
          <cell r="T301">
            <v>131</v>
          </cell>
          <cell r="U301" t="str">
            <v>NULL</v>
          </cell>
          <cell r="V301" t="str">
            <v>NULL</v>
          </cell>
          <cell r="W301" t="str">
            <v>H</v>
          </cell>
          <cell r="X301">
            <v>35754</v>
          </cell>
          <cell r="Y301">
            <v>21</v>
          </cell>
          <cell r="Z301">
            <v>5</v>
          </cell>
          <cell r="AA301" t="str">
            <v>NULL</v>
          </cell>
          <cell r="AB301" t="str">
            <v>NULL</v>
          </cell>
          <cell r="AC301" t="str">
            <v>actualmente, Â¿a cuanto haciende la deuda externa?&lt;br&gt;</v>
          </cell>
        </row>
        <row r="302">
          <cell r="A302">
            <v>6110000041716</v>
          </cell>
          <cell r="B302">
            <v>61100</v>
          </cell>
          <cell r="C302">
            <v>1</v>
          </cell>
          <cell r="D302">
            <v>42704</v>
          </cell>
          <cell r="E302" t="str">
            <v>NULL</v>
          </cell>
          <cell r="F302" t="str">
            <v>NULL</v>
          </cell>
          <cell r="G302" t="str">
            <v>OROZCO</v>
          </cell>
          <cell r="H302" t="str">
            <v>VALENCIA</v>
          </cell>
          <cell r="I302" t="str">
            <v>FERNANDO IVAN</v>
          </cell>
          <cell r="J302" t="str">
            <v>NULL</v>
          </cell>
          <cell r="K302" t="str">
            <v>NOPAL</v>
          </cell>
          <cell r="L302">
            <v>70</v>
          </cell>
          <cell r="M302" t="str">
            <v>G</v>
          </cell>
          <cell r="N302" t="str">
            <v>Atlampa</v>
          </cell>
          <cell r="O302">
            <v>9</v>
          </cell>
          <cell r="P302">
            <v>9015</v>
          </cell>
          <cell r="Q302">
            <v>6450</v>
          </cell>
          <cell r="R302">
            <v>26399721</v>
          </cell>
          <cell r="S302" t="str">
            <v>fercan666@hotmail.com</v>
          </cell>
          <cell r="T302">
            <v>131</v>
          </cell>
          <cell r="U302" t="str">
            <v>NULL</v>
          </cell>
          <cell r="V302" t="str">
            <v>NULL</v>
          </cell>
          <cell r="W302" t="str">
            <v>H</v>
          </cell>
          <cell r="X302" t="str">
            <v>NULL</v>
          </cell>
          <cell r="Y302">
            <v>0</v>
          </cell>
          <cell r="Z302">
            <v>5</v>
          </cell>
          <cell r="AA302" t="str">
            <v>NULL</v>
          </cell>
          <cell r="AB302" t="str">
            <v>NULL</v>
          </cell>
          <cell r="AC302" t="str">
            <v>SOLICITO LA INFORMACIÃ“N PÃšBLICA CORRESPONDIENTE A: EL COSTO ANUAL TOTAL (CAT) PROMEDIO, QUE CORRESPONDE A CADA AÃ‘O QUE HA TRANSCURRIDO DESDE 1999 A 2016, RESPECTO DE LAS INSTITUCIONES DE CRÃ‰DITO COMERCIALES QUE OTORGAN CRÃ‰DITOS CON GARANTÃA HIPOTECARIA EN EL PAÃS.&lt;br&gt;</v>
          </cell>
        </row>
        <row r="303">
          <cell r="A303">
            <v>6110000040516</v>
          </cell>
          <cell r="B303">
            <v>61100</v>
          </cell>
          <cell r="C303">
            <v>1</v>
          </cell>
          <cell r="D303">
            <v>42702</v>
          </cell>
          <cell r="E303" t="str">
            <v>NULL</v>
          </cell>
          <cell r="F303" t="str">
            <v>NULL</v>
          </cell>
          <cell r="G303" t="str">
            <v>AMADOR</v>
          </cell>
          <cell r="H303" t="str">
            <v>GARCIA</v>
          </cell>
          <cell r="I303" t="str">
            <v>DIEGO GIOVANNI</v>
          </cell>
          <cell r="J303" t="str">
            <v>NULL</v>
          </cell>
          <cell r="K303" t="str">
            <v>LIBERTAD</v>
          </cell>
          <cell r="L303">
            <v>710</v>
          </cell>
          <cell r="M303" t="str">
            <v>NULL</v>
          </cell>
          <cell r="N303" t="str">
            <v>Zaragoza Centro</v>
          </cell>
          <cell r="O303">
            <v>5</v>
          </cell>
          <cell r="P303">
            <v>5038</v>
          </cell>
          <cell r="Q303">
            <v>26450</v>
          </cell>
          <cell r="R303">
            <v>8662070959</v>
          </cell>
          <cell r="S303" t="str">
            <v>diego_amador@hotmail.es</v>
          </cell>
          <cell r="T303">
            <v>131</v>
          </cell>
          <cell r="U303" t="str">
            <v>NULL</v>
          </cell>
          <cell r="V303" t="str">
            <v>NULL</v>
          </cell>
          <cell r="W303" t="str">
            <v>H</v>
          </cell>
          <cell r="X303">
            <v>35957</v>
          </cell>
          <cell r="Y303">
            <v>21</v>
          </cell>
          <cell r="Z303">
            <v>2</v>
          </cell>
          <cell r="AA303" t="str">
            <v>NULL</v>
          </cell>
          <cell r="AB303" t="str">
            <v>NULL</v>
          </cell>
          <cell r="AC303" t="str">
            <v>taza de intereses, bolsa de trabajo&lt;br&gt;</v>
          </cell>
        </row>
        <row r="304">
          <cell r="A304">
            <v>6110000041416</v>
          </cell>
          <cell r="B304">
            <v>61100</v>
          </cell>
          <cell r="C304">
            <v>1</v>
          </cell>
          <cell r="D304">
            <v>42704</v>
          </cell>
          <cell r="E304" t="str">
            <v>NULL</v>
          </cell>
          <cell r="F304" t="str">
            <v>NULL</v>
          </cell>
          <cell r="G304" t="str">
            <v>GARCIA</v>
          </cell>
          <cell r="H304" t="str">
            <v>FERNANDEZ</v>
          </cell>
          <cell r="I304" t="str">
            <v>MARIA PAMELA</v>
          </cell>
          <cell r="J304" t="str">
            <v>NULL</v>
          </cell>
          <cell r="K304" t="str">
            <v>GUILLERMO PRIETO</v>
          </cell>
          <cell r="L304">
            <v>208</v>
          </cell>
          <cell r="M304" t="str">
            <v>NULL</v>
          </cell>
          <cell r="N304" t="str">
            <v>2 de Abril</v>
          </cell>
          <cell r="O304">
            <v>30</v>
          </cell>
          <cell r="P304">
            <v>30087</v>
          </cell>
          <cell r="Q304">
            <v>91030</v>
          </cell>
          <cell r="R304" t="str">
            <v>NULL</v>
          </cell>
          <cell r="S304" t="str">
            <v>pamela.gafe@hotmail.com</v>
          </cell>
          <cell r="T304">
            <v>131</v>
          </cell>
          <cell r="U304" t="str">
            <v>NULL</v>
          </cell>
          <cell r="V304" t="str">
            <v>NULL</v>
          </cell>
          <cell r="W304" t="str">
            <v>M</v>
          </cell>
          <cell r="X304">
            <v>35245</v>
          </cell>
          <cell r="Y304">
            <v>21</v>
          </cell>
          <cell r="Z304">
            <v>5</v>
          </cell>
          <cell r="AA304" t="str">
            <v>NULL</v>
          </cell>
          <cell r="AB304" t="str">
            <v>NULL</v>
          </cell>
          <cell r="AC304" t="str">
            <v>Presupuesto destinado a gastos de operaciÃ³n en papelerÃ­a&lt;br&gt;</v>
          </cell>
        </row>
        <row r="305">
          <cell r="A305">
            <v>6110000041816</v>
          </cell>
          <cell r="B305">
            <v>61100</v>
          </cell>
          <cell r="C305">
            <v>1</v>
          </cell>
          <cell r="D305">
            <v>42704</v>
          </cell>
          <cell r="E305" t="str">
            <v>NULL</v>
          </cell>
          <cell r="F305" t="str">
            <v>NULL</v>
          </cell>
          <cell r="G305" t="str">
            <v>GÃ“MEZ</v>
          </cell>
          <cell r="H305" t="str">
            <v>PAZ</v>
          </cell>
          <cell r="I305" t="str">
            <v>ROBERTO IVÃN</v>
          </cell>
          <cell r="J305" t="str">
            <v>NULL</v>
          </cell>
          <cell r="K305" t="str">
            <v>NIZA</v>
          </cell>
          <cell r="L305" t="str">
            <v>23-A</v>
          </cell>
          <cell r="M305" t="str">
            <v>NULL</v>
          </cell>
          <cell r="N305" t="str">
            <v>JuÃ¡rez</v>
          </cell>
          <cell r="O305">
            <v>9</v>
          </cell>
          <cell r="P305">
            <v>9015</v>
          </cell>
          <cell r="Q305">
            <v>6600</v>
          </cell>
          <cell r="R305">
            <v>5520673748</v>
          </cell>
          <cell r="S305" t="str">
            <v>patricianrv_17@hotmail.com</v>
          </cell>
          <cell r="T305">
            <v>131</v>
          </cell>
          <cell r="U305" t="str">
            <v>NULL</v>
          </cell>
          <cell r="V305" t="str">
            <v>NULL</v>
          </cell>
          <cell r="W305" t="str">
            <v>H</v>
          </cell>
          <cell r="X305">
            <v>30935</v>
          </cell>
          <cell r="Y305">
            <v>44</v>
          </cell>
          <cell r="Z305">
            <v>4</v>
          </cell>
          <cell r="AA305" t="str">
            <v>NULL</v>
          </cell>
          <cell r="AB305" t="str">
            <v>NULL</v>
          </cell>
          <cell r="AC305" t="str">
            <v>solicito me informe, valide o en su caso certifique respecto de todas y cada una de las transferencias realizadas por el suscrito ROBERTO IVÃN GÃ“MEZ PAZ, en favor de LUZ DEL CARMEN VERA BARAJAS, EN LAS SIGUIENTES FECHAS Y DATOS DE CUENTA: transferencias realizadas a travÃ©s de la instituciÃ³n bancaria BBVA BANCOMER, S.A., cuenta nÃºmero 2713621081 con clabe interbancaria 102180027136210817, a mi nombre ROBERTO IVÃN GÃ“MEZ PAZ, realizadas en la cuenta de destino 5204167279151492 del Banco Banamex, ahora CitiBanamex, a nombre de la seÃ±ora LUZ DEL CARMEN VERA BARAJAS, consistentes en los pagos del (i) 18 de octubre del 2016, por las cantidades  de $10,000.00 (DIEZ MIL PESOS 00/100 M.N.); $8,000.00 (OCHO MIL PESOS 00/100 M.N); $30,000.00 (TREINTA MIL PESOS 00/100 M.N); $2,500.00 (DOS MIL QUINIENTOS PESOS 00/100 MONEDA NACIONAL); (ii) el 28 de octubre del 2016 por $2,500.00 (DOS MIL QUINIENTOS PESOS 00/100 MONEDA NACIONAL); (iii) el 4 de noviembre del 2016 por $1,950.00 (MIL NOVECIENTOS CINCUENTA PESOS 00/100 MONEDA NACIONAL); (iv) el 18 de noviembre la cantidad de $2,500.00  (DOS MIL QUINIENTOS PESOS 00/100 MONEDA NACIONAL);&lt;br&gt;</v>
          </cell>
        </row>
        <row r="306">
          <cell r="A306">
            <v>6110000040616</v>
          </cell>
          <cell r="B306">
            <v>61100</v>
          </cell>
          <cell r="C306">
            <v>1</v>
          </cell>
          <cell r="D306">
            <v>42702</v>
          </cell>
          <cell r="E306" t="str">
            <v>NULL</v>
          </cell>
          <cell r="F306" t="str">
            <v>NULL</v>
          </cell>
          <cell r="G306" t="str">
            <v>MORALES</v>
          </cell>
          <cell r="H306" t="str">
            <v>RODRIGUEZ</v>
          </cell>
          <cell r="I306" t="str">
            <v>ANETT</v>
          </cell>
          <cell r="J306" t="str">
            <v>NULL</v>
          </cell>
          <cell r="K306" t="str">
            <v>U HAB EL TENAYO</v>
          </cell>
          <cell r="L306" t="str">
            <v>B54</v>
          </cell>
          <cell r="M306">
            <v>201</v>
          </cell>
          <cell r="N306" t="str">
            <v>El Tenayo Centro</v>
          </cell>
          <cell r="O306">
            <v>15</v>
          </cell>
          <cell r="P306">
            <v>15104</v>
          </cell>
          <cell r="Q306">
            <v>54140</v>
          </cell>
          <cell r="R306">
            <v>5529153995</v>
          </cell>
          <cell r="S306" t="str">
            <v>anymorles@gmail.com</v>
          </cell>
          <cell r="T306">
            <v>131</v>
          </cell>
          <cell r="U306" t="str">
            <v>NULL</v>
          </cell>
          <cell r="V306" t="str">
            <v>NULL</v>
          </cell>
          <cell r="W306" t="str">
            <v>M</v>
          </cell>
          <cell r="X306">
            <v>35381</v>
          </cell>
          <cell r="Y306">
            <v>50</v>
          </cell>
          <cell r="Z306">
            <v>5</v>
          </cell>
          <cell r="AA306" t="str">
            <v>NULL</v>
          </cell>
          <cell r="AB306" t="str">
            <v>NULL</v>
          </cell>
          <cell r="AC306" t="str">
            <v>Â¿CUÃL ES EL SUELDO DEL PRESIDENTE DEL BANCO DE MÃ‰XICO?&lt;br&gt;</v>
          </cell>
        </row>
        <row r="307">
          <cell r="A307">
            <v>6110000041616</v>
          </cell>
          <cell r="B307">
            <v>61100</v>
          </cell>
          <cell r="C307">
            <v>1</v>
          </cell>
          <cell r="D307">
            <v>42704</v>
          </cell>
          <cell r="E307" t="str">
            <v>NULL</v>
          </cell>
          <cell r="F307" t="str">
            <v>NULL</v>
          </cell>
          <cell r="G307" t="str">
            <v>OROZCO</v>
          </cell>
          <cell r="H307" t="str">
            <v>VALENCIA</v>
          </cell>
          <cell r="I307" t="str">
            <v>FERNANDO IVAN</v>
          </cell>
          <cell r="J307" t="str">
            <v>NULL</v>
          </cell>
          <cell r="K307" t="str">
            <v>NOPAL</v>
          </cell>
          <cell r="L307">
            <v>70</v>
          </cell>
          <cell r="M307" t="str">
            <v>G</v>
          </cell>
          <cell r="N307" t="str">
            <v>Atlampa</v>
          </cell>
          <cell r="O307">
            <v>9</v>
          </cell>
          <cell r="P307">
            <v>9015</v>
          </cell>
          <cell r="Q307">
            <v>6450</v>
          </cell>
          <cell r="R307">
            <v>26399721</v>
          </cell>
          <cell r="S307" t="str">
            <v>fercan666@hotmail.com</v>
          </cell>
          <cell r="T307">
            <v>131</v>
          </cell>
          <cell r="U307" t="str">
            <v>NULL</v>
          </cell>
          <cell r="V307" t="str">
            <v>NULL</v>
          </cell>
          <cell r="W307" t="str">
            <v>H</v>
          </cell>
          <cell r="X307" t="str">
            <v>NULL</v>
          </cell>
          <cell r="Y307">
            <v>0</v>
          </cell>
          <cell r="Z307">
            <v>4</v>
          </cell>
          <cell r="AA307" t="str">
            <v>NULL</v>
          </cell>
          <cell r="AB307" t="str">
            <v>NULL</v>
          </cell>
          <cell r="AC307" t="str">
            <v>SOLICITO EN COPIA CERTIFICADA LA INFORMACIÃ“N PÃšBLICA CORRESPONDIENTE A: EL COSTO ANUAL TOTAL (CAT) PROMEDIO, QUE CORRESPONDE A CADA AÃ‘O QUE HA TRANSCURRIDO DESDE 1999 A 2016, RESPECTO DE LAS INSTITUCIONES DE CRÃ‰DITO COMERCIALES QUE OTORGAN CRÃ‰DITOS CON GARANTÃA HIPOTECARIA EN EL PAÃS.&lt;br&gt;</v>
          </cell>
        </row>
        <row r="308">
          <cell r="A308">
            <v>6110000040816</v>
          </cell>
          <cell r="B308">
            <v>61100</v>
          </cell>
          <cell r="C308">
            <v>1</v>
          </cell>
          <cell r="D308">
            <v>42702</v>
          </cell>
          <cell r="E308" t="str">
            <v>NULL</v>
          </cell>
          <cell r="F308" t="str">
            <v>NULL</v>
          </cell>
          <cell r="G308" t="str">
            <v>PEREZ</v>
          </cell>
          <cell r="H308" t="str">
            <v>BERMUDEZ</v>
          </cell>
          <cell r="I308" t="str">
            <v>ERIKA</v>
          </cell>
          <cell r="J308" t="str">
            <v>NULL</v>
          </cell>
          <cell r="K308" t="str">
            <v>CALLE 1 COL. PANTITLAN</v>
          </cell>
          <cell r="L308">
            <v>283</v>
          </cell>
          <cell r="M308" t="str">
            <v>NULL</v>
          </cell>
          <cell r="N308" t="str">
            <v>AgrÃ­cola Pantitlan</v>
          </cell>
          <cell r="O308">
            <v>9</v>
          </cell>
          <cell r="P308">
            <v>9006</v>
          </cell>
          <cell r="Q308">
            <v>8100</v>
          </cell>
          <cell r="R308">
            <v>525549394747</v>
          </cell>
          <cell r="S308" t="str">
            <v>eri_kitalilis@hotmail.com</v>
          </cell>
          <cell r="T308">
            <v>131</v>
          </cell>
          <cell r="U308" t="str">
            <v>NULL</v>
          </cell>
          <cell r="V308" t="str">
            <v>NULL</v>
          </cell>
          <cell r="W308" t="str">
            <v>M</v>
          </cell>
          <cell r="X308">
            <v>35303</v>
          </cell>
          <cell r="Y308">
            <v>21</v>
          </cell>
          <cell r="Z308">
            <v>5</v>
          </cell>
          <cell r="AA308" t="str">
            <v>NULL</v>
          </cell>
          <cell r="AB308" t="str">
            <v>NULL</v>
          </cell>
          <cell r="AC308" t="str">
            <v>Â¿CuÃ¡l es funciÃ³n principal? Â¿De dÃ³nde obtiene el capital?&lt;br&gt;</v>
          </cell>
        </row>
        <row r="309">
          <cell r="A309">
            <v>6110000040316</v>
          </cell>
          <cell r="B309">
            <v>61100</v>
          </cell>
          <cell r="C309">
            <v>1</v>
          </cell>
          <cell r="D309">
            <v>42702</v>
          </cell>
          <cell r="E309" t="str">
            <v>NULL</v>
          </cell>
          <cell r="F309" t="str">
            <v>NULL</v>
          </cell>
          <cell r="G309" t="str">
            <v>DÃAZ</v>
          </cell>
          <cell r="H309" t="str">
            <v>RAZO</v>
          </cell>
          <cell r="I309" t="str">
            <v>GLORIA</v>
          </cell>
          <cell r="J309" t="str">
            <v>NULL</v>
          </cell>
          <cell r="K309" t="str">
            <v>ANDADOR MANZANOS</v>
          </cell>
          <cell r="L309" t="str">
            <v>CASA 23</v>
          </cell>
          <cell r="M309" t="str">
            <v>NULL</v>
          </cell>
          <cell r="N309" t="str">
            <v>La Huerta</v>
          </cell>
          <cell r="O309">
            <v>15</v>
          </cell>
          <cell r="P309">
            <v>15033</v>
          </cell>
          <cell r="Q309">
            <v>55027</v>
          </cell>
          <cell r="R309" t="str">
            <v>NULL</v>
          </cell>
          <cell r="S309" t="str">
            <v>glordira@yahoo.com.mx</v>
          </cell>
          <cell r="T309">
            <v>131</v>
          </cell>
          <cell r="U309" t="str">
            <v>NULL</v>
          </cell>
          <cell r="V309" t="str">
            <v>NULL</v>
          </cell>
          <cell r="W309" t="str">
            <v>M</v>
          </cell>
          <cell r="X309" t="str">
            <v>NULL</v>
          </cell>
          <cell r="Y309">
            <v>51</v>
          </cell>
          <cell r="Z309">
            <v>5</v>
          </cell>
          <cell r="AA309" t="str">
            <v>NULL</v>
          </cell>
          <cell r="AB309" t="str">
            <v>NULL</v>
          </cell>
          <cell r="AC309" t="str">
            <v>ACUDI AL BANCO BANAMEX, EL QUE ESTA EN AVENIDA POLITECNICO, PARA HACER UN DEPOSITO A LA EMBAJADA AMERICANA Y ME CAPTURARON MAL LA REFERENCIA, AL DIA SIGUIENTE ACUDI A ATENCIÃ“N AL CLIENTE PARA DECIRLES QUE ESTABA MAL EL NUMERO DE REFERENCIA Y ME DIJERON QUE ACUDIERA A DICHA EMBAJADA PARA QUE ME DEVOLVIERAN EL IMPORTE DEL PAGO.  ME PRESENTE A LA EMBAJADA Y ME DIJERON QUE  LA INSTITUCIÃ“N QUE HIZO EL PAGO ES LA QUE DEBE RECLAMAR. ASI QUE SOLICITO ME INDIQUEN CUALES SON LOS PASOS A SEGUIR PARA QUE EL BANCO ME REGRESE EL IMPORTE DE ESA OPERACIÃ“N QUE SE HIZO MAL.&lt;br&gt;</v>
          </cell>
        </row>
        <row r="310">
          <cell r="A310">
            <v>6110000040716</v>
          </cell>
          <cell r="B310">
            <v>61100</v>
          </cell>
          <cell r="C310">
            <v>1</v>
          </cell>
          <cell r="D310">
            <v>42702</v>
          </cell>
          <cell r="E310" t="str">
            <v>NULL</v>
          </cell>
          <cell r="F310" t="str">
            <v>NULL</v>
          </cell>
          <cell r="G310" t="str">
            <v>GARCIA</v>
          </cell>
          <cell r="H310" t="str">
            <v>ORTIZ</v>
          </cell>
          <cell r="I310" t="str">
            <v>ARIANA LIZBETH</v>
          </cell>
          <cell r="J310" t="str">
            <v>NULL</v>
          </cell>
          <cell r="K310" t="str">
            <v>ALFREDO ELIZONDO</v>
          </cell>
          <cell r="L310">
            <v>143</v>
          </cell>
          <cell r="M310" t="str">
            <v>NULL</v>
          </cell>
          <cell r="N310" t="str">
            <v>Obrera</v>
          </cell>
          <cell r="O310">
            <v>16</v>
          </cell>
          <cell r="P310">
            <v>16053</v>
          </cell>
          <cell r="Q310">
            <v>58130</v>
          </cell>
          <cell r="R310" t="str">
            <v>NULL</v>
          </cell>
          <cell r="S310" t="str">
            <v>arigaor@hotmail.com</v>
          </cell>
          <cell r="T310">
            <v>131</v>
          </cell>
          <cell r="U310" t="str">
            <v>NULL</v>
          </cell>
          <cell r="V310" t="str">
            <v>NULL</v>
          </cell>
          <cell r="W310" t="str">
            <v>M</v>
          </cell>
          <cell r="X310">
            <v>35602</v>
          </cell>
          <cell r="Y310">
            <v>20</v>
          </cell>
          <cell r="Z310">
            <v>5</v>
          </cell>
          <cell r="AA310" t="str">
            <v>NULL</v>
          </cell>
          <cell r="AB310" t="str">
            <v>NULL</v>
          </cell>
          <cell r="AC310" t="str">
            <v>Â¿QuÃ© sucede con los billetes que se encuentran fuera de circulaciÃ³n? Â¿CuÃ¡ntos billetes con valor de 20 pesos que fueron descontinuados siguen en circulaciÃ³n?&lt;br&gt;</v>
          </cell>
        </row>
        <row r="311">
          <cell r="A311">
            <v>6110000040916</v>
          </cell>
          <cell r="B311">
            <v>61100</v>
          </cell>
          <cell r="C311">
            <v>1</v>
          </cell>
          <cell r="D311">
            <v>42702</v>
          </cell>
          <cell r="E311" t="str">
            <v>NULL</v>
          </cell>
          <cell r="F311" t="str">
            <v>NULL</v>
          </cell>
          <cell r="G311" t="str">
            <v>NAVARRO</v>
          </cell>
          <cell r="H311" t="str">
            <v>RAUL</v>
          </cell>
          <cell r="I311" t="str">
            <v>PORTILLO</v>
          </cell>
          <cell r="J311" t="str">
            <v>NULL</v>
          </cell>
          <cell r="K311" t="str">
            <v>TONATIUH</v>
          </cell>
          <cell r="L311">
            <v>20</v>
          </cell>
          <cell r="M311">
            <v>24</v>
          </cell>
          <cell r="N311" t="str">
            <v>Arenal 3a SecciÃ³n</v>
          </cell>
          <cell r="O311">
            <v>9</v>
          </cell>
          <cell r="P311">
            <v>9017</v>
          </cell>
          <cell r="Q311">
            <v>15660</v>
          </cell>
          <cell r="R311">
            <v>5537982123</v>
          </cell>
          <cell r="S311" t="str">
            <v>minitony@live.com.mx</v>
          </cell>
          <cell r="T311">
            <v>131</v>
          </cell>
          <cell r="U311" t="str">
            <v>NULL</v>
          </cell>
          <cell r="V311" t="str">
            <v>NULL</v>
          </cell>
          <cell r="W311" t="str">
            <v>H</v>
          </cell>
          <cell r="X311">
            <v>35284</v>
          </cell>
          <cell r="Y311">
            <v>21</v>
          </cell>
          <cell r="Z311">
            <v>5</v>
          </cell>
          <cell r="AA311" t="str">
            <v>NULL</v>
          </cell>
          <cell r="AB311" t="str">
            <v>NULL</v>
          </cell>
          <cell r="AC311" t="str">
            <v>que es el banco de mexico&lt;br&gt;</v>
          </cell>
        </row>
        <row r="312">
          <cell r="A312">
            <v>6110000040416</v>
          </cell>
          <cell r="B312">
            <v>61100</v>
          </cell>
          <cell r="C312">
            <v>1</v>
          </cell>
          <cell r="D312">
            <v>42702</v>
          </cell>
          <cell r="E312" t="str">
            <v>NULL</v>
          </cell>
          <cell r="F312" t="str">
            <v>NULL</v>
          </cell>
          <cell r="G312" t="str">
            <v>DÃAZ</v>
          </cell>
          <cell r="H312" t="str">
            <v>RAZO</v>
          </cell>
          <cell r="I312" t="str">
            <v>GLORIA</v>
          </cell>
          <cell r="J312" t="str">
            <v>NULL</v>
          </cell>
          <cell r="K312" t="str">
            <v>ANDADOR MANZANOS</v>
          </cell>
          <cell r="L312" t="str">
            <v>CASA 23</v>
          </cell>
          <cell r="M312" t="str">
            <v>NULL</v>
          </cell>
          <cell r="N312" t="str">
            <v>La Huerta</v>
          </cell>
          <cell r="O312">
            <v>15</v>
          </cell>
          <cell r="P312">
            <v>15033</v>
          </cell>
          <cell r="Q312">
            <v>55027</v>
          </cell>
          <cell r="R312" t="str">
            <v>NULL</v>
          </cell>
          <cell r="S312" t="str">
            <v>glordira@yahoo.com.mx</v>
          </cell>
          <cell r="T312">
            <v>131</v>
          </cell>
          <cell r="U312" t="str">
            <v>NULL</v>
          </cell>
          <cell r="V312" t="str">
            <v>NULL</v>
          </cell>
          <cell r="W312" t="str">
            <v>M</v>
          </cell>
          <cell r="X312" t="str">
            <v>NULL</v>
          </cell>
          <cell r="Y312">
            <v>51</v>
          </cell>
          <cell r="Z312">
            <v>5</v>
          </cell>
          <cell r="AA312" t="str">
            <v>NULL</v>
          </cell>
          <cell r="AB312" t="str">
            <v>NULL</v>
          </cell>
          <cell r="AC312" t="str">
            <v>ACUDI  AL BANCO BANAMEX QUE SE ENCUENTRA EN POLITECNICO Y MONTEVIDEO PARA REALIZAR UN DEPOSITO A LA EMBAJADA AMERICANA, PONIENDO MAL LA REFERENCIA EL BANCO.  AL DIA SEGUIENTE ME PRESENTE EN ATENCIÃ“N AL CLIENTE DE ESE MISMO BANCO PARA DECIRLES QUE ESTABA MAL LA REFERENCIA, CONTESTANDOME QUE ACUDIERA A LA EMBAJADA AMERICANA Y QUE AHI ME DEVOLVERIAN EL IMPORTE DEL DEPOSITO. ACUDIA A DICHA EMBAJADA Y ME DIJERON QUE QUIEN HIZO EL DEPOSITO DEBE HACER LA RECLAMACIÃ“N. POR LO TANTO SOLICITO DE MANERA ATENTA Y RESPETUOSA ME INFORMEN CUAL ES EL PROCEDIMIENTO Y DONDE ACUDIR PARA RECUPERAR EL IMPORTE DEL DEPOSITO QUE HIZO MAL EL BANCO ANTES MENCIONADO.&lt;br&gt;</v>
          </cell>
        </row>
        <row r="313">
          <cell r="A313">
            <v>6110000041216</v>
          </cell>
          <cell r="B313">
            <v>61100</v>
          </cell>
          <cell r="C313">
            <v>1</v>
          </cell>
          <cell r="D313">
            <v>42703</v>
          </cell>
          <cell r="E313" t="str">
            <v xml:space="preserve">  </v>
          </cell>
          <cell r="F313" t="str">
            <v>NULL</v>
          </cell>
          <cell r="G313" t="str">
            <v xml:space="preserve">  </v>
          </cell>
          <cell r="H313" t="str">
            <v xml:space="preserve">  </v>
          </cell>
          <cell r="I313" t="str">
            <v>MILY</v>
          </cell>
          <cell r="J313" t="str">
            <v>NULL</v>
          </cell>
          <cell r="K313" t="str">
            <v xml:space="preserve">  </v>
          </cell>
          <cell r="L313" t="str">
            <v xml:space="preserve">  </v>
          </cell>
          <cell r="M313" t="str">
            <v xml:space="preserve">  </v>
          </cell>
          <cell r="N313" t="str">
            <v xml:space="preserve">  </v>
          </cell>
          <cell r="O313">
            <v>99</v>
          </cell>
          <cell r="P313">
            <v>999</v>
          </cell>
          <cell r="Q313" t="str">
            <v>null</v>
          </cell>
          <cell r="R313">
            <v>0</v>
          </cell>
          <cell r="S313" t="str">
            <v>luisaramon@hotmail.com</v>
          </cell>
          <cell r="T313">
            <v>131</v>
          </cell>
          <cell r="U313" t="str">
            <v>NULL</v>
          </cell>
          <cell r="V313" t="str">
            <v>NULL</v>
          </cell>
          <cell r="W313" t="str">
            <v>H</v>
          </cell>
          <cell r="X313">
            <v>42370</v>
          </cell>
          <cell r="Y313">
            <v>0</v>
          </cell>
          <cell r="Z313">
            <v>6</v>
          </cell>
          <cell r="AA313" t="str">
            <v>Ninguno</v>
          </cell>
          <cell r="AB313" t="str">
            <v>6110000041216.docx</v>
          </cell>
          <cell r="AC313" t="str">
            <v>La solicitud va adjunta en documento word</v>
          </cell>
        </row>
        <row r="314">
          <cell r="A314">
            <v>6110000041116</v>
          </cell>
          <cell r="B314">
            <v>61100</v>
          </cell>
          <cell r="C314">
            <v>1</v>
          </cell>
          <cell r="D314">
            <v>42703</v>
          </cell>
          <cell r="E314" t="str">
            <v>NULL</v>
          </cell>
          <cell r="F314" t="str">
            <v>NULL</v>
          </cell>
          <cell r="G314" t="str">
            <v>NÃšÃ‘EZ</v>
          </cell>
          <cell r="H314" t="str">
            <v>ARCEO</v>
          </cell>
          <cell r="I314" t="str">
            <v>NATHASHA ITZEL</v>
          </cell>
          <cell r="J314" t="str">
            <v>NULL</v>
          </cell>
          <cell r="K314" t="str">
            <v>METEOROS</v>
          </cell>
          <cell r="L314">
            <v>425</v>
          </cell>
          <cell r="M314" t="str">
            <v>NULL</v>
          </cell>
          <cell r="N314" t="str">
            <v>Cosmos</v>
          </cell>
          <cell r="O314">
            <v>16</v>
          </cell>
          <cell r="P314">
            <v>16053</v>
          </cell>
          <cell r="Q314">
            <v>58050</v>
          </cell>
          <cell r="R314" t="str">
            <v>NULL</v>
          </cell>
          <cell r="S314" t="str">
            <v>natnuar@gmail.com</v>
          </cell>
          <cell r="T314">
            <v>131</v>
          </cell>
          <cell r="U314" t="str">
            <v>NULL</v>
          </cell>
          <cell r="V314" t="str">
            <v>NULL</v>
          </cell>
          <cell r="W314" t="str">
            <v>M</v>
          </cell>
          <cell r="X314">
            <v>34520</v>
          </cell>
          <cell r="Y314">
            <v>21</v>
          </cell>
          <cell r="Z314">
            <v>2</v>
          </cell>
          <cell r="AA314" t="str">
            <v>NULL</v>
          </cell>
          <cell r="AB314" t="str">
            <v>NULL</v>
          </cell>
          <cell r="AC314" t="str">
            <v>Â¿CuÃ¡l es el destino de los centavos, de los productos que los millones de mexicanos consumimos diariamente?&lt;br&gt;</v>
          </cell>
        </row>
        <row r="315">
          <cell r="A315">
            <v>6110000041016</v>
          </cell>
          <cell r="B315">
            <v>61100</v>
          </cell>
          <cell r="C315">
            <v>1</v>
          </cell>
          <cell r="D315">
            <v>42703</v>
          </cell>
          <cell r="E315" t="str">
            <v>NULL</v>
          </cell>
          <cell r="F315" t="str">
            <v>NULL</v>
          </cell>
          <cell r="G315" t="str">
            <v>MEDINA</v>
          </cell>
          <cell r="H315" t="str">
            <v>ENRIQUEZ</v>
          </cell>
          <cell r="I315" t="str">
            <v>KEVIN</v>
          </cell>
          <cell r="J315" t="str">
            <v>NULL</v>
          </cell>
          <cell r="K315" t="str">
            <v>AVENIDA HIDALGO</v>
          </cell>
          <cell r="L315">
            <v>46</v>
          </cell>
          <cell r="M315" t="str">
            <v>21A</v>
          </cell>
          <cell r="N315" t="str">
            <v>Granjas Lomas de Guadalupe</v>
          </cell>
          <cell r="O315">
            <v>15</v>
          </cell>
          <cell r="P315">
            <v>15121</v>
          </cell>
          <cell r="Q315">
            <v>54767</v>
          </cell>
          <cell r="R315">
            <v>53827951</v>
          </cell>
          <cell r="S315" t="str">
            <v>kebo_05@hotmail.com</v>
          </cell>
          <cell r="T315">
            <v>131</v>
          </cell>
          <cell r="U315" t="str">
            <v>NULL</v>
          </cell>
          <cell r="V315" t="str">
            <v>NULL</v>
          </cell>
          <cell r="W315" t="str">
            <v>H</v>
          </cell>
          <cell r="X315">
            <v>35343</v>
          </cell>
          <cell r="Y315">
            <v>21</v>
          </cell>
          <cell r="Z315">
            <v>5</v>
          </cell>
          <cell r="AA315" t="str">
            <v>NULL</v>
          </cell>
          <cell r="AB315" t="str">
            <v>NULL</v>
          </cell>
          <cell r="AC315" t="str">
            <v>Â¿A cuanto asciende la reservar economica y cual es el plan de la recuperacion economica de la devaluacion del peso frente al dolar?&lt;br&gt;</v>
          </cell>
        </row>
        <row r="316">
          <cell r="A316">
            <v>6110000041316</v>
          </cell>
          <cell r="B316">
            <v>61100</v>
          </cell>
          <cell r="C316">
            <v>1</v>
          </cell>
          <cell r="D316">
            <v>42703</v>
          </cell>
          <cell r="E316" t="str">
            <v>NULL</v>
          </cell>
          <cell r="F316" t="str">
            <v>NULL</v>
          </cell>
          <cell r="G316" t="str">
            <v>MARTINEZ</v>
          </cell>
          <cell r="H316" t="str">
            <v>CAMACHO</v>
          </cell>
          <cell r="I316" t="str">
            <v>RUBI</v>
          </cell>
          <cell r="J316" t="str">
            <v>NULL</v>
          </cell>
          <cell r="K316" t="str">
            <v>GABRIEL MANCERA</v>
          </cell>
          <cell r="L316">
            <v>924</v>
          </cell>
          <cell r="M316" t="str">
            <v>NULL</v>
          </cell>
          <cell r="N316" t="str">
            <v>Del Valle Centro</v>
          </cell>
          <cell r="O316">
            <v>9</v>
          </cell>
          <cell r="P316">
            <v>9014</v>
          </cell>
          <cell r="Q316">
            <v>3100</v>
          </cell>
          <cell r="R316" t="str">
            <v>NULL</v>
          </cell>
          <cell r="S316" t="str">
            <v>rubi.camacho@alarconyasociados.com.mx</v>
          </cell>
          <cell r="T316">
            <v>131</v>
          </cell>
          <cell r="U316" t="str">
            <v>NULL</v>
          </cell>
          <cell r="V316" t="str">
            <v>NULL</v>
          </cell>
          <cell r="W316" t="str">
            <v>M</v>
          </cell>
          <cell r="X316">
            <v>32437</v>
          </cell>
          <cell r="Y316">
            <v>0</v>
          </cell>
          <cell r="Z316">
            <v>5</v>
          </cell>
          <cell r="AA316" t="str">
            <v>NULL</v>
          </cell>
          <cell r="AB316" t="str">
            <v>6110000041316.pdf</v>
          </cell>
          <cell r="AC316" t="str">
            <v>FIDEICOMISO IRREVOCABLE F/1491 DENOMINADO "GBM INFRAESTRUCTURA I" EMISOR DE LOS CERTIFICADOS BURSÃTILES DE DESARROLLO CON CLAVE DE PIZARRA GBMICK12&lt;br&gt;</v>
          </cell>
        </row>
        <row r="317">
          <cell r="A317">
            <v>6110000041516</v>
          </cell>
          <cell r="B317">
            <v>61100</v>
          </cell>
          <cell r="C317">
            <v>1</v>
          </cell>
          <cell r="D317">
            <v>42704</v>
          </cell>
          <cell r="E317" t="str">
            <v>NULL</v>
          </cell>
          <cell r="F317" t="str">
            <v>NULL</v>
          </cell>
          <cell r="G317" t="str">
            <v>ALFARO</v>
          </cell>
          <cell r="H317" t="str">
            <v>MEJÃA</v>
          </cell>
          <cell r="I317" t="str">
            <v>SERGIO</v>
          </cell>
          <cell r="J317" t="str">
            <v>NULL</v>
          </cell>
          <cell r="K317" t="str">
            <v>16 SUR</v>
          </cell>
          <cell r="L317">
            <v>506</v>
          </cell>
          <cell r="M317" t="str">
            <v>NULL</v>
          </cell>
          <cell r="N317" t="str">
            <v>Azcarate</v>
          </cell>
          <cell r="O317">
            <v>21</v>
          </cell>
          <cell r="P317">
            <v>21114</v>
          </cell>
          <cell r="Q317">
            <v>72501</v>
          </cell>
          <cell r="R317" t="str">
            <v>NULL</v>
          </cell>
          <cell r="S317" t="str">
            <v>seryimejia13@hotmail.com</v>
          </cell>
          <cell r="T317">
            <v>131</v>
          </cell>
          <cell r="U317" t="str">
            <v>NULL</v>
          </cell>
          <cell r="V317" t="str">
            <v>NULL</v>
          </cell>
          <cell r="W317" t="str">
            <v>H</v>
          </cell>
          <cell r="X317">
            <v>35754</v>
          </cell>
          <cell r="Y317">
            <v>21</v>
          </cell>
          <cell r="Z317">
            <v>5</v>
          </cell>
          <cell r="AA317" t="str">
            <v>NULL</v>
          </cell>
          <cell r="AB317" t="str">
            <v>NULL</v>
          </cell>
          <cell r="AC317" t="str">
            <v>actualmente, Â¿a cuanto haciende la deuda externa?&lt;br&gt;</v>
          </cell>
        </row>
        <row r="318">
          <cell r="A318">
            <v>6110000041716</v>
          </cell>
          <cell r="B318">
            <v>61100</v>
          </cell>
          <cell r="C318">
            <v>1</v>
          </cell>
          <cell r="D318">
            <v>42704</v>
          </cell>
          <cell r="E318" t="str">
            <v>NULL</v>
          </cell>
          <cell r="F318" t="str">
            <v>NULL</v>
          </cell>
          <cell r="G318" t="str">
            <v>OROZCO</v>
          </cell>
          <cell r="H318" t="str">
            <v>VALENCIA</v>
          </cell>
          <cell r="I318" t="str">
            <v>FERNANDO IVAN</v>
          </cell>
          <cell r="J318" t="str">
            <v>NULL</v>
          </cell>
          <cell r="K318" t="str">
            <v>NOPAL</v>
          </cell>
          <cell r="L318">
            <v>70</v>
          </cell>
          <cell r="M318" t="str">
            <v>G</v>
          </cell>
          <cell r="N318" t="str">
            <v>Atlampa</v>
          </cell>
          <cell r="O318">
            <v>9</v>
          </cell>
          <cell r="P318">
            <v>9015</v>
          </cell>
          <cell r="Q318">
            <v>6450</v>
          </cell>
          <cell r="R318">
            <v>26399721</v>
          </cell>
          <cell r="S318" t="str">
            <v>fercan666@hotmail.com</v>
          </cell>
          <cell r="T318">
            <v>131</v>
          </cell>
          <cell r="U318" t="str">
            <v>NULL</v>
          </cell>
          <cell r="V318" t="str">
            <v>NULL</v>
          </cell>
          <cell r="W318" t="str">
            <v>H</v>
          </cell>
          <cell r="X318" t="str">
            <v>NULL</v>
          </cell>
          <cell r="Y318">
            <v>0</v>
          </cell>
          <cell r="Z318">
            <v>5</v>
          </cell>
          <cell r="AA318" t="str">
            <v>NULL</v>
          </cell>
          <cell r="AB318" t="str">
            <v>NULL</v>
          </cell>
          <cell r="AC318" t="str">
            <v>SOLICITO LA INFORMACIÃ“N PÃšBLICA CORRESPONDIENTE A: EL COSTO ANUAL TOTAL (CAT) PROMEDIO, QUE CORRESPONDE A CADA AÃ‘O QUE HA TRANSCURRIDO DESDE 1999 A 2016, RESPECTO DE LAS INSTITUCIONES DE CRÃ‰DITO COMERCIALES QUE OTORGAN CRÃ‰DITOS CON GARANTÃA HIPOTECARIA EN EL PAÃS.&lt;br&gt;</v>
          </cell>
        </row>
        <row r="319">
          <cell r="A319">
            <v>6110000041416</v>
          </cell>
          <cell r="B319">
            <v>61100</v>
          </cell>
          <cell r="C319">
            <v>1</v>
          </cell>
          <cell r="D319">
            <v>42704</v>
          </cell>
          <cell r="E319" t="str">
            <v>NULL</v>
          </cell>
          <cell r="F319" t="str">
            <v>NULL</v>
          </cell>
          <cell r="G319" t="str">
            <v>GARCIA</v>
          </cell>
          <cell r="H319" t="str">
            <v>FERNANDEZ</v>
          </cell>
          <cell r="I319" t="str">
            <v>MARIA PAMELA</v>
          </cell>
          <cell r="J319" t="str">
            <v>NULL</v>
          </cell>
          <cell r="K319" t="str">
            <v>GUILLERMO PRIETO</v>
          </cell>
          <cell r="L319">
            <v>208</v>
          </cell>
          <cell r="M319" t="str">
            <v>NULL</v>
          </cell>
          <cell r="N319" t="str">
            <v>2 de Abril</v>
          </cell>
          <cell r="O319">
            <v>30</v>
          </cell>
          <cell r="P319">
            <v>30087</v>
          </cell>
          <cell r="Q319">
            <v>91030</v>
          </cell>
          <cell r="R319" t="str">
            <v>NULL</v>
          </cell>
          <cell r="S319" t="str">
            <v>pamela.gafe@hotmail.com</v>
          </cell>
          <cell r="T319">
            <v>131</v>
          </cell>
          <cell r="U319" t="str">
            <v>NULL</v>
          </cell>
          <cell r="V319" t="str">
            <v>NULL</v>
          </cell>
          <cell r="W319" t="str">
            <v>M</v>
          </cell>
          <cell r="X319">
            <v>35245</v>
          </cell>
          <cell r="Y319">
            <v>21</v>
          </cell>
          <cell r="Z319">
            <v>5</v>
          </cell>
          <cell r="AA319" t="str">
            <v>NULL</v>
          </cell>
          <cell r="AB319" t="str">
            <v>NULL</v>
          </cell>
          <cell r="AC319" t="str">
            <v>Presupuesto destinado a gastos de operaciÃ³n en papelerÃ­a&lt;br&gt;</v>
          </cell>
        </row>
        <row r="320">
          <cell r="A320">
            <v>6110000041816</v>
          </cell>
          <cell r="B320">
            <v>61100</v>
          </cell>
          <cell r="C320">
            <v>1</v>
          </cell>
          <cell r="D320">
            <v>42704</v>
          </cell>
          <cell r="E320" t="str">
            <v>NULL</v>
          </cell>
          <cell r="F320" t="str">
            <v>NULL</v>
          </cell>
          <cell r="G320" t="str">
            <v>GÃ“MEZ</v>
          </cell>
          <cell r="H320" t="str">
            <v>PAZ</v>
          </cell>
          <cell r="I320" t="str">
            <v>ROBERTO IVÃN</v>
          </cell>
          <cell r="J320" t="str">
            <v>NULL</v>
          </cell>
          <cell r="K320" t="str">
            <v>NIZA</v>
          </cell>
          <cell r="L320" t="str">
            <v>23-A</v>
          </cell>
          <cell r="M320" t="str">
            <v>NULL</v>
          </cell>
          <cell r="N320" t="str">
            <v>JuÃ¡rez</v>
          </cell>
          <cell r="O320">
            <v>9</v>
          </cell>
          <cell r="P320">
            <v>9015</v>
          </cell>
          <cell r="Q320">
            <v>6600</v>
          </cell>
          <cell r="R320">
            <v>5520673748</v>
          </cell>
          <cell r="S320" t="str">
            <v>patricianrv_17@hotmail.com</v>
          </cell>
          <cell r="T320">
            <v>131</v>
          </cell>
          <cell r="U320" t="str">
            <v>NULL</v>
          </cell>
          <cell r="V320" t="str">
            <v>NULL</v>
          </cell>
          <cell r="W320" t="str">
            <v>H</v>
          </cell>
          <cell r="X320">
            <v>30935</v>
          </cell>
          <cell r="Y320">
            <v>44</v>
          </cell>
          <cell r="Z320">
            <v>4</v>
          </cell>
          <cell r="AA320" t="str">
            <v>NULL</v>
          </cell>
          <cell r="AB320" t="str">
            <v>NULL</v>
          </cell>
          <cell r="AC320" t="str">
            <v>solicito me informe, valide o en su caso certifique respecto de todas y cada una de las transferencias realizadas por el suscrito ROBERTO IVÃN GÃ“MEZ PAZ, en favor de LUZ DEL CARMEN VERA BARAJAS, EN LAS SIGUIENTES FECHAS Y DATOS DE CUENTA: transferencias realizadas a travÃ©s de la instituciÃ³n bancaria BBVA BANCOMER, S.A., cuenta nÃºmero 2713621081 con clabe interbancaria 102180027136210817, a mi nombre ROBERTO IVÃN GÃ“MEZ PAZ, realizadas en la cuenta de destino 5204167279151492 del Banco Banamex, ahora CitiBanamex, a nombre de la seÃ±ora LUZ DEL CARMEN VERA BARAJAS, consistentes en los pagos del (i) 18 de octubre del 2016, por las cantidades  de $10,000.00 (DIEZ MIL PESOS 00/100 M.N.); $8,000.00 (OCHO MIL PESOS 00/100 M.N); $30,000.00 (TREINTA MIL PESOS 00/100 M.N); $2,500.00 (DOS MIL QUINIENTOS PESOS 00/100 MONEDA NACIONAL); (ii) el 28 de octubre del 2016 por $2,500.00 (DOS MIL QUINIENTOS PESOS 00/100 MONEDA NACIONAL); (iii) el 4 de noviembre del 2016 por $1,950.00 (MIL NOVECIENTOS CINCUENTA PESOS 00/100 MONEDA NACIONAL); (iv) el 18 de noviembre la cantidad de $2,500.00  (DOS MIL QUINIENTOS PESOS 00/100 MONEDA NACIONAL);&lt;br&gt;</v>
          </cell>
        </row>
        <row r="321">
          <cell r="A321">
            <v>6110000041616</v>
          </cell>
          <cell r="B321">
            <v>61100</v>
          </cell>
          <cell r="C321">
            <v>1</v>
          </cell>
          <cell r="D321">
            <v>42704</v>
          </cell>
          <cell r="E321" t="str">
            <v>NULL</v>
          </cell>
          <cell r="F321" t="str">
            <v>NULL</v>
          </cell>
          <cell r="G321" t="str">
            <v>OROZCO</v>
          </cell>
          <cell r="H321" t="str">
            <v>VALENCIA</v>
          </cell>
          <cell r="I321" t="str">
            <v>FERNANDO IVAN</v>
          </cell>
          <cell r="J321" t="str">
            <v>NULL</v>
          </cell>
          <cell r="K321" t="str">
            <v>NOPAL</v>
          </cell>
          <cell r="L321">
            <v>70</v>
          </cell>
          <cell r="M321" t="str">
            <v>G</v>
          </cell>
          <cell r="N321" t="str">
            <v>Atlampa</v>
          </cell>
          <cell r="O321">
            <v>9</v>
          </cell>
          <cell r="P321">
            <v>9015</v>
          </cell>
          <cell r="Q321">
            <v>6450</v>
          </cell>
          <cell r="R321">
            <v>26399721</v>
          </cell>
          <cell r="S321" t="str">
            <v>fercan666@hotmail.com</v>
          </cell>
          <cell r="T321">
            <v>131</v>
          </cell>
          <cell r="U321" t="str">
            <v>NULL</v>
          </cell>
          <cell r="V321" t="str">
            <v>NULL</v>
          </cell>
          <cell r="W321" t="str">
            <v>H</v>
          </cell>
          <cell r="X321" t="str">
            <v>NULL</v>
          </cell>
          <cell r="Y321">
            <v>0</v>
          </cell>
          <cell r="Z321">
            <v>4</v>
          </cell>
          <cell r="AA321" t="str">
            <v>NULL</v>
          </cell>
          <cell r="AB321" t="str">
            <v>NULL</v>
          </cell>
          <cell r="AC321" t="str">
            <v>SOLICITO EN COPIA CERTIFICADA LA INFORMACIÃ“N PÃšBLICA CORRESPONDIENTE A: EL COSTO ANUAL TOTAL (CAT) PROMEDIO, QUE CORRESPONDE A CADA AÃ‘O QUE HA TRANSCURRIDO DESDE 1999 A 2016, RESPECTO DE LAS INSTITUCIONES DE CRÃ‰DITO COMERCIALES QUE OTORGAN CRÃ‰DITOS CON GARANTÃA HIPOTECARIA EN EL PAÃS.&lt;br&gt;</v>
          </cell>
        </row>
        <row r="322">
          <cell r="A322">
            <v>6110000041916</v>
          </cell>
          <cell r="B322">
            <v>61100</v>
          </cell>
          <cell r="C322">
            <v>1</v>
          </cell>
          <cell r="D322">
            <v>42705</v>
          </cell>
          <cell r="E322" t="str">
            <v>NULL</v>
          </cell>
          <cell r="F322" t="str">
            <v>NULL</v>
          </cell>
          <cell r="G322" t="str">
            <v>FABELA</v>
          </cell>
          <cell r="H322" t="str">
            <v>HERNÃNDEZ</v>
          </cell>
          <cell r="I322" t="str">
            <v>GERARDO</v>
          </cell>
          <cell r="J322" t="str">
            <v>NULL</v>
          </cell>
          <cell r="K322" t="str">
            <v>ESCORPIO</v>
          </cell>
          <cell r="L322">
            <v>82</v>
          </cell>
          <cell r="M322" t="str">
            <v>NULL</v>
          </cell>
          <cell r="N322" t="str">
            <v>Prado Churubusco</v>
          </cell>
          <cell r="O322">
            <v>9</v>
          </cell>
          <cell r="P322">
            <v>9003</v>
          </cell>
          <cell r="Q322">
            <v>4230</v>
          </cell>
          <cell r="R322">
            <v>5555810180</v>
          </cell>
          <cell r="S322" t="str">
            <v>jonathan.fabela@inegi.org.mx</v>
          </cell>
          <cell r="T322">
            <v>131</v>
          </cell>
          <cell r="U322" t="str">
            <v>NULL</v>
          </cell>
          <cell r="V322" t="str">
            <v>NULL</v>
          </cell>
          <cell r="W322" t="str">
            <v>H</v>
          </cell>
          <cell r="X322">
            <v>33514</v>
          </cell>
          <cell r="Y322">
            <v>31</v>
          </cell>
          <cell r="Z322">
            <v>5</v>
          </cell>
          <cell r="AA322" t="str">
            <v>NULL</v>
          </cell>
          <cell r="AB322" t="str">
            <v>NULL</v>
          </cell>
          <cell r="AC322" t="str">
            <v>Buenas tardes, por este conducto solicito por favor para mi investigaciÃ³n la siguiente informaciÃ³n del Banco de MÃ©xico y Transportes aÃ±os 2008, 2009, 2010, 2011, 2012, 2013, 2014 y 2015, especÃ­ficamente del gasto destinado a bibliotecas, archivos, museos, actividades culturales y artÃ­sticas (conciertos, presentaciones, talleres y concursos).  1)       El gasto ejercido para administrar, promocionar, organizar y realizar dichas actividades por capÃ­tulo de gasto (1000 servicios personales, 2000 materiales y suministros, 3000 servicios generales, 5000 bienes muebles, inmuebles e intangibles y 6000 inversiÃ³n pÃºblica), preferentemente a nivel de partida; y 2)      NÃºmero de plazas ocupadas para estos mismos fines en el Banco de MÃ©xico, preferentemente abierto por mujeres y hombres.  De antemano agradezco su atenciÃ³n y quedo al pendiente de la informaciÃ³n que amablemente me compartan. Saludos Cordiales. Gerardo Fabela. &lt;br&gt;</v>
          </cell>
        </row>
        <row r="323">
          <cell r="A323">
            <v>6110000042016</v>
          </cell>
          <cell r="B323">
            <v>61100</v>
          </cell>
          <cell r="C323">
            <v>1</v>
          </cell>
          <cell r="D323">
            <v>42705</v>
          </cell>
          <cell r="E323" t="str">
            <v>NULL</v>
          </cell>
          <cell r="F323" t="str">
            <v>NULL</v>
          </cell>
          <cell r="G323" t="str">
            <v>FABELA</v>
          </cell>
          <cell r="H323" t="str">
            <v>HERNÃNDEZ</v>
          </cell>
          <cell r="I323" t="str">
            <v>GERARDO</v>
          </cell>
          <cell r="J323" t="str">
            <v>NULL</v>
          </cell>
          <cell r="K323" t="str">
            <v>ESCORPIO</v>
          </cell>
          <cell r="L323">
            <v>82</v>
          </cell>
          <cell r="M323" t="str">
            <v>NULL</v>
          </cell>
          <cell r="N323" t="str">
            <v>Prado Churubusco</v>
          </cell>
          <cell r="O323">
            <v>9</v>
          </cell>
          <cell r="P323">
            <v>9003</v>
          </cell>
          <cell r="Q323">
            <v>4230</v>
          </cell>
          <cell r="R323">
            <v>5555810180</v>
          </cell>
          <cell r="S323" t="str">
            <v>jonathan.fabela@inegi.org.mx</v>
          </cell>
          <cell r="T323">
            <v>131</v>
          </cell>
          <cell r="U323" t="str">
            <v>NULL</v>
          </cell>
          <cell r="V323" t="str">
            <v>NULL</v>
          </cell>
          <cell r="W323" t="str">
            <v>H</v>
          </cell>
          <cell r="X323">
            <v>33514</v>
          </cell>
          <cell r="Y323">
            <v>31</v>
          </cell>
          <cell r="Z323">
            <v>5</v>
          </cell>
          <cell r="AA323" t="str">
            <v>NULL</v>
          </cell>
          <cell r="AB323" t="str">
            <v>NULL</v>
          </cell>
          <cell r="AC323" t="str">
            <v>Buenas tardes, por este conducto solicito por favor para mi investigaciÃ³n la siguiente informaciÃ³n del Banco de MÃ©xico aÃ±os 2008, 2009, 2010, 2011, 2012, 2013, 2014 y 2015, especÃ­ficamente del gasto destinado a bibliotecas, archivos, museos, actividades culturales y artÃ­sticas (conciertos, presentaciones, talleres y concursos).  1) El gasto ejercido para administrar, promocionar, organizar y realizar dichas actividades por capÃ­tulo de gasto (1000 servicios personales, 2000 materiales y suministros, 3000 servicios generales, 5000 bienes muebles, inmuebles e intangibles y 6000 inversiÃ³n pÃºblica), preferentemente a nivel de partida; y 2)      NÃºmero de plazas ocupadas para estos mismos fines en el Banco de MÃ©xico, preferentemente abierto por mujeres y hombres.  De antemano agradezco su atenciÃ³n y quedo al pendiente de la informaciÃ³n que amablemente me compartan.  Saludos Cordiales. Gerardo Fabela. &lt;br&gt;</v>
          </cell>
        </row>
        <row r="324">
          <cell r="A324">
            <v>6110000042116</v>
          </cell>
          <cell r="B324">
            <v>61100</v>
          </cell>
          <cell r="C324">
            <v>1</v>
          </cell>
          <cell r="D324">
            <v>42705</v>
          </cell>
          <cell r="E324" t="str">
            <v>NULL</v>
          </cell>
          <cell r="F324" t="str">
            <v>NULL</v>
          </cell>
          <cell r="G324" t="str">
            <v>RAMÃREZ</v>
          </cell>
          <cell r="H324" t="str">
            <v>LORENCEZ</v>
          </cell>
          <cell r="I324" t="str">
            <v>ELISA</v>
          </cell>
          <cell r="J324" t="str">
            <v>NULL</v>
          </cell>
          <cell r="K324" t="str">
            <v>AMANALCO</v>
          </cell>
          <cell r="L324">
            <v>65</v>
          </cell>
          <cell r="M324" t="str">
            <v>NULL</v>
          </cell>
          <cell r="N324" t="str">
            <v>La Romana</v>
          </cell>
          <cell r="O324">
            <v>15</v>
          </cell>
          <cell r="P324">
            <v>15104</v>
          </cell>
          <cell r="Q324">
            <v>54030</v>
          </cell>
          <cell r="R324">
            <v>555391856</v>
          </cell>
          <cell r="S324" t="str">
            <v>elisa.lorencez@briva.com.mx</v>
          </cell>
          <cell r="T324">
            <v>131</v>
          </cell>
          <cell r="U324" t="str">
            <v>NULL</v>
          </cell>
          <cell r="V324" t="str">
            <v>NULL</v>
          </cell>
          <cell r="W324" t="str">
            <v>M</v>
          </cell>
          <cell r="X324">
            <v>34405</v>
          </cell>
          <cell r="Y324">
            <v>21</v>
          </cell>
          <cell r="Z324">
            <v>5</v>
          </cell>
          <cell r="AA324" t="str">
            <v>NULL</v>
          </cell>
          <cell r="AB324" t="str">
            <v>NULL</v>
          </cell>
          <cell r="AC324" t="str">
            <v>Ciudad de MÃ©xico, 01 de Diciembre de 2016.  C. Director de la Plataforma Nacional de Transparencia: P R E S E N T E: Elisa RamÃ­rez Lorencez promoviendo por mi propio derecho en tÃ©rminos del ArtÃ­culo 6Â° y 8Â° de la ConstituciÃ³n PolÃ­tica de los Estados Unidos Mexicanos, y 4Â° y 6Â° de la Ley General de Transparencia y Acceso a la InformaciÃ³n PÃºblica, teniendo como domicilio para oÃ­r y recibir notificaciones Tlaxcala No. 31-B, Colonia Roma Sur, DelegaciÃ³n CuauhtÃ©moc, C.P.06760, Ciudad de MÃ©xico, y como medio electrÃ³nico para los mismos efectos la direcciÃ³n elisa.lorencez@briva.com.mx; autorizando para oÃ­r y recibir notificaciones a los CC. Marco Antonio CortÃ©s BriseÃ±o, Esteban OrtÃ­z Varela, Ana Karen CortÃ©s BriseÃ±o, Belinda NÃ¡jera RamÃ­rez y SaÃºl Iturrade Villalobos, ante Ã©ste H. Instituto de Transparencia con el debido respeto solicito: Por medio del presente escrito, vengo a solicitar, se me informe (de manera fÃ­sica o electrÃ³nica), como pueden ser de forma enunciativa mÃ¡s no limitativa, disposiciones de carÃ¡cter general, circulares, disposiciones Ãºnicas, disposiciones de carÃ¡cter general, emitidas por Ã©sta H. Autoridad, resultan aplicables en todo o en parte a as denominadas "Uniones de CrÃ©dito". Lo anterior por ser de particular interÃ©s para la suscrita.  Por lo anteriormente expuesto y fundado:  A USTED, C. DIRECTOR, respetuosamente solicito:  ÃšNICO: Tenerme por presentada con el carÃ¡cter con el que me ostento, proporcionÃ¡ndome la informaciÃ³n antes requerida en el cuerpo de la presente solicitud.  Elisa RamÃ­rez Lorencez. &lt;br&gt;</v>
          </cell>
        </row>
        <row r="325">
          <cell r="A325">
            <v>6110000042216</v>
          </cell>
          <cell r="B325">
            <v>61100</v>
          </cell>
          <cell r="C325">
            <v>1</v>
          </cell>
          <cell r="D325">
            <v>42709</v>
          </cell>
          <cell r="E325" t="str">
            <v>NULL</v>
          </cell>
          <cell r="F325" t="str">
            <v>NULL</v>
          </cell>
          <cell r="G325" t="str">
            <v>MONTES</v>
          </cell>
          <cell r="H325" t="str">
            <v>CINTORA</v>
          </cell>
          <cell r="I325" t="str">
            <v>SANDRA</v>
          </cell>
          <cell r="J325" t="str">
            <v>NULL</v>
          </cell>
          <cell r="K325" t="str">
            <v>LA CONCEPCION</v>
          </cell>
          <cell r="L325" t="str">
            <v>B54</v>
          </cell>
          <cell r="M325">
            <v>201</v>
          </cell>
          <cell r="N325" t="str">
            <v>Hacienda La ConcepciÃ³n</v>
          </cell>
          <cell r="O325">
            <v>15</v>
          </cell>
          <cell r="P325">
            <v>15095</v>
          </cell>
          <cell r="Q325">
            <v>54657</v>
          </cell>
          <cell r="R325">
            <v>5561064456</v>
          </cell>
          <cell r="S325" t="str">
            <v>moncisa@hotmail.com</v>
          </cell>
          <cell r="T325">
            <v>131</v>
          </cell>
          <cell r="U325" t="str">
            <v>NULL</v>
          </cell>
          <cell r="V325" t="str">
            <v>NULL</v>
          </cell>
          <cell r="W325" t="str">
            <v>M</v>
          </cell>
          <cell r="X325">
            <v>34587</v>
          </cell>
          <cell r="Y325">
            <v>21</v>
          </cell>
          <cell r="Z325">
            <v>5</v>
          </cell>
          <cell r="AA325" t="str">
            <v>NULL</v>
          </cell>
          <cell r="AB325" t="str">
            <v>NULL</v>
          </cell>
          <cell r="AC325" t="str">
            <v xml:space="preserve"> Â¿CUÃLES SON LOS MECANISMOS QUE UTILIZAN PARA NO PERMITIR LA DEVALUACIÃ“N DE LA MONEDA? &lt;br&gt;</v>
          </cell>
        </row>
        <row r="326">
          <cell r="A326">
            <v>6110000042316</v>
          </cell>
          <cell r="B326">
            <v>61100</v>
          </cell>
          <cell r="C326">
            <v>1</v>
          </cell>
          <cell r="D326">
            <v>42709</v>
          </cell>
          <cell r="E326" t="str">
            <v>NULL</v>
          </cell>
          <cell r="F326" t="str">
            <v>NULL</v>
          </cell>
          <cell r="G326" t="str">
            <v>GUZMAN</v>
          </cell>
          <cell r="H326" t="str">
            <v>VAZQUEZ</v>
          </cell>
          <cell r="I326" t="str">
            <v>PILAR</v>
          </cell>
          <cell r="J326" t="str">
            <v>NULL</v>
          </cell>
          <cell r="K326" t="str">
            <v>GUADALUPE VICTORIA</v>
          </cell>
          <cell r="L326">
            <v>201</v>
          </cell>
          <cell r="M326" t="str">
            <v>NULL</v>
          </cell>
          <cell r="N326" t="str">
            <v>Quiroga</v>
          </cell>
          <cell r="O326">
            <v>16</v>
          </cell>
          <cell r="P326">
            <v>16073</v>
          </cell>
          <cell r="Q326">
            <v>58420</v>
          </cell>
          <cell r="R326" t="str">
            <v>454 3540720</v>
          </cell>
          <cell r="S326" t="str">
            <v>pilaricaguz@gmail.com</v>
          </cell>
          <cell r="T326">
            <v>131</v>
          </cell>
          <cell r="U326" t="str">
            <v>NULL</v>
          </cell>
          <cell r="V326" t="str">
            <v>NULL</v>
          </cell>
          <cell r="W326" t="str">
            <v>M</v>
          </cell>
          <cell r="X326">
            <v>34625</v>
          </cell>
          <cell r="Y326">
            <v>40</v>
          </cell>
          <cell r="Z326">
            <v>5</v>
          </cell>
          <cell r="AA326" t="str">
            <v>NULL</v>
          </cell>
          <cell r="AB326" t="str">
            <v>NULL</v>
          </cell>
          <cell r="AC326" t="str">
            <v>Â¿Cual es el sueldo del subgobernador Javier GuzmÃ¡n?&lt;br&gt;</v>
          </cell>
        </row>
        <row r="327">
          <cell r="A327">
            <v>6110000042416</v>
          </cell>
          <cell r="B327">
            <v>61100</v>
          </cell>
          <cell r="C327">
            <v>1</v>
          </cell>
          <cell r="D327">
            <v>42710</v>
          </cell>
          <cell r="E327" t="str">
            <v>NULL</v>
          </cell>
          <cell r="F327" t="str">
            <v>NULL</v>
          </cell>
          <cell r="G327" t="str">
            <v>JASSO</v>
          </cell>
          <cell r="H327" t="str">
            <v>DE ANDA</v>
          </cell>
          <cell r="I327" t="str">
            <v>CARLOS VÃCTOR</v>
          </cell>
          <cell r="J327" t="str">
            <v>NULL</v>
          </cell>
          <cell r="K327" t="str">
            <v>CARRILLO PUERTO</v>
          </cell>
          <cell r="L327">
            <v>206</v>
          </cell>
          <cell r="M327" t="str">
            <v>C-101</v>
          </cell>
          <cell r="N327" t="str">
            <v>Anahuac I SecciÃ³n</v>
          </cell>
          <cell r="O327">
            <v>9</v>
          </cell>
          <cell r="P327">
            <v>9016</v>
          </cell>
          <cell r="Q327">
            <v>11320</v>
          </cell>
          <cell r="R327">
            <v>445518346398</v>
          </cell>
          <cell r="S327" t="str">
            <v>inai_ocas2016@yahoo.com</v>
          </cell>
          <cell r="T327">
            <v>131</v>
          </cell>
          <cell r="U327" t="str">
            <v>NULL</v>
          </cell>
          <cell r="V327" t="str">
            <v>NULL</v>
          </cell>
          <cell r="W327" t="str">
            <v>H</v>
          </cell>
          <cell r="X327">
            <v>25742</v>
          </cell>
          <cell r="Y327">
            <v>21</v>
          </cell>
          <cell r="Z327">
            <v>5</v>
          </cell>
          <cell r="AA327" t="str">
            <v>NULL</v>
          </cell>
          <cell r="AB327" t="str">
            <v>6110000042416.pdf</v>
          </cell>
          <cell r="AC327" t="str">
            <v>Buenos dÃ­as: Respecto a su diversa y atenta respuesta dada a una solicitud anterior y que se anexa para pronta referencia. les agradecerÃ© me ayuden con la siguiente duda. He revisado la publicaciÃ³n oficial de la cuenta pÃºblica de la SecretarÃ­a de Hacienda en la liga: http://finanzaspublicas.hacienda.gob.mx/es/Finanzas_Publicas/Cuenta_Publica Y no encuentro la informaciÃ³n relativa al Banco de MÃ©xico.  EstimarÃ© me puedan apoyar indicÃ¡ndome si existe alguna disposiciÃ³n normativa, legal, procedimental o de cualquier otra Ã­ndole que fundamente por que la informaciÃ³n presupuestal del Banco de MÃ©xico no se publica en este sitio. incluso tampoco la he encontrado en el Presupuesto de Egresos de la FederaciÃ³n en diversos aÃ±os.  Llama mi atenciÃ³n que si estÃ¡ contemplada la informaciÃ³n de otros organismos constitucionales autÃ³nomos, como lo son la CNDH, INE, INEE, INEGI, entre otros, pero no asÃ­ la del Banco de MÃ©xico.  EstimarÃ© sobremanera la respuesta, ya que no he localizado el fundamento jurÃ­dico de dicha excepciÃ³n (si es que existe) o en su caso si fuera una omisiÃ³n de la propia SHCP, para considerar la informaciÃ³n del BANXICO junto a los otros organismos constitucionales autÃ³nomos.  Mil gracias.&lt;br&gt;</v>
          </cell>
        </row>
        <row r="328">
          <cell r="A328">
            <v>6110000042516</v>
          </cell>
          <cell r="B328">
            <v>61100</v>
          </cell>
          <cell r="C328">
            <v>1</v>
          </cell>
          <cell r="D328">
            <v>42711</v>
          </cell>
          <cell r="E328" t="str">
            <v xml:space="preserve">  </v>
          </cell>
          <cell r="F328" t="str">
            <v>NULL</v>
          </cell>
          <cell r="G328" t="str">
            <v>JIMENEZ</v>
          </cell>
          <cell r="H328" t="str">
            <v>PACHECO</v>
          </cell>
          <cell r="I328" t="str">
            <v>JAVIER</v>
          </cell>
          <cell r="J328" t="str">
            <v>NULL</v>
          </cell>
          <cell r="K328" t="str">
            <v xml:space="preserve">  </v>
          </cell>
          <cell r="L328" t="str">
            <v xml:space="preserve">  </v>
          </cell>
          <cell r="M328" t="str">
            <v xml:space="preserve">  </v>
          </cell>
          <cell r="N328" t="str">
            <v xml:space="preserve">  </v>
          </cell>
          <cell r="O328">
            <v>99</v>
          </cell>
          <cell r="P328">
            <v>999</v>
          </cell>
          <cell r="Q328" t="str">
            <v>null</v>
          </cell>
          <cell r="R328">
            <v>0</v>
          </cell>
          <cell r="S328" t="str">
            <v>dehe.nyute@gmail.com</v>
          </cell>
          <cell r="T328">
            <v>131</v>
          </cell>
          <cell r="U328" t="str">
            <v>NULL</v>
          </cell>
          <cell r="V328" t="str">
            <v>NULL</v>
          </cell>
          <cell r="W328" t="str">
            <v>H</v>
          </cell>
          <cell r="X328">
            <v>42370</v>
          </cell>
          <cell r="Y328">
            <v>0</v>
          </cell>
          <cell r="Z328">
            <v>5</v>
          </cell>
          <cell r="AA328" t="str">
            <v>Ninguno</v>
          </cell>
          <cell r="AB328" t="str">
            <v>6110000042516.pdf</v>
          </cell>
          <cell r="AC328" t="str">
            <v>Solicito de todos lo FUNCIONARIOS del Banco de MÃ©xico el nombre, puesto y factor, que consiste en el tiempo laborado mas la edad del individuo, tambiÃ©n solicito el factor de los integrantes de la junta de gobierno como la del Gobernador AgustÃ­n Carstens.</v>
          </cell>
        </row>
        <row r="329">
          <cell r="A329">
            <v>6110000042616</v>
          </cell>
          <cell r="B329">
            <v>61100</v>
          </cell>
          <cell r="C329">
            <v>1</v>
          </cell>
          <cell r="D329">
            <v>42711</v>
          </cell>
          <cell r="E329" t="str">
            <v xml:space="preserve">  </v>
          </cell>
          <cell r="F329" t="str">
            <v>NULL</v>
          </cell>
          <cell r="G329" t="str">
            <v>JIMENEZ</v>
          </cell>
          <cell r="H329" t="str">
            <v>PACHECO</v>
          </cell>
          <cell r="I329" t="str">
            <v>JAVIER</v>
          </cell>
          <cell r="J329" t="str">
            <v>NULL</v>
          </cell>
          <cell r="K329" t="str">
            <v xml:space="preserve">  </v>
          </cell>
          <cell r="L329" t="str">
            <v xml:space="preserve">  </v>
          </cell>
          <cell r="M329" t="str">
            <v xml:space="preserve">  </v>
          </cell>
          <cell r="N329" t="str">
            <v xml:space="preserve">  </v>
          </cell>
          <cell r="O329">
            <v>99</v>
          </cell>
          <cell r="P329">
            <v>999</v>
          </cell>
          <cell r="Q329" t="str">
            <v>null</v>
          </cell>
          <cell r="R329">
            <v>0</v>
          </cell>
          <cell r="S329" t="str">
            <v>dehe.nyute@gmail.com</v>
          </cell>
          <cell r="T329">
            <v>131</v>
          </cell>
          <cell r="U329" t="str">
            <v>NULL</v>
          </cell>
          <cell r="V329" t="str">
            <v>NULL</v>
          </cell>
          <cell r="W329" t="str">
            <v>H</v>
          </cell>
          <cell r="X329">
            <v>42370</v>
          </cell>
          <cell r="Y329">
            <v>0</v>
          </cell>
          <cell r="Z329">
            <v>5</v>
          </cell>
          <cell r="AA329" t="str">
            <v>Ninguno</v>
          </cell>
          <cell r="AB329" t="str">
            <v>6110000042616.pdf</v>
          </cell>
          <cell r="AC329" t="str">
            <v>Solicito de todos lo FUNCIONARIOS del Banco de MÃ©xico el nombre, puesto y factor, que consiste en el tiempo laborado mas la edad del individuo, tambiÃ©n solicito el factor de los integrantes de la junta de gobierno como la del Gobernador AgustÃ­n Carstens.</v>
          </cell>
        </row>
        <row r="330">
          <cell r="A330">
            <v>6110000042716</v>
          </cell>
          <cell r="B330">
            <v>61100</v>
          </cell>
          <cell r="C330">
            <v>1</v>
          </cell>
          <cell r="D330">
            <v>42712</v>
          </cell>
          <cell r="E330" t="str">
            <v>NULL</v>
          </cell>
          <cell r="F330" t="str">
            <v>NULL</v>
          </cell>
          <cell r="G330" t="str">
            <v>GARCÃA</v>
          </cell>
          <cell r="H330" t="str">
            <v>RAMÃREZ</v>
          </cell>
          <cell r="I330" t="str">
            <v>KARINA</v>
          </cell>
          <cell r="J330" t="str">
            <v>NULL</v>
          </cell>
          <cell r="K330" t="str">
            <v>DAVID HINOJOSA</v>
          </cell>
          <cell r="L330">
            <v>4035</v>
          </cell>
          <cell r="M330" t="str">
            <v>NULL</v>
          </cell>
          <cell r="N330" t="str">
            <v>TetlÃ¡n</v>
          </cell>
          <cell r="O330">
            <v>14</v>
          </cell>
          <cell r="P330">
            <v>14039</v>
          </cell>
          <cell r="Q330">
            <v>44820</v>
          </cell>
          <cell r="R330" t="str">
            <v>NULL</v>
          </cell>
          <cell r="S330" t="str">
            <v>es162003958@unadmexico.mx</v>
          </cell>
          <cell r="T330">
            <v>131</v>
          </cell>
          <cell r="U330" t="str">
            <v>NULL</v>
          </cell>
          <cell r="V330" t="str">
            <v>NULL</v>
          </cell>
          <cell r="W330" t="str">
            <v>M</v>
          </cell>
          <cell r="X330">
            <v>30415</v>
          </cell>
          <cell r="Y330">
            <v>21</v>
          </cell>
          <cell r="Z330">
            <v>5</v>
          </cell>
          <cell r="AA330" t="str">
            <v>NULL</v>
          </cell>
          <cell r="AB330" t="str">
            <v>NULL</v>
          </cell>
          <cell r="AC330" t="str">
            <v>Recursos pÃºblicos utilizados para programas de gobierno&lt;br&gt;</v>
          </cell>
        </row>
        <row r="331">
          <cell r="A331">
            <v>6110000042816</v>
          </cell>
          <cell r="B331">
            <v>61100</v>
          </cell>
          <cell r="C331">
            <v>1</v>
          </cell>
          <cell r="D331">
            <v>42712</v>
          </cell>
          <cell r="E331" t="str">
            <v>NULL</v>
          </cell>
          <cell r="F331" t="str">
            <v>NULL</v>
          </cell>
          <cell r="G331" t="str">
            <v>VILLEGAS</v>
          </cell>
          <cell r="H331" t="str">
            <v>NULL</v>
          </cell>
          <cell r="I331" t="str">
            <v>VIRGINIA</v>
          </cell>
          <cell r="J331" t="str">
            <v>NULL</v>
          </cell>
          <cell r="K331" t="str">
            <v>TULIPANES</v>
          </cell>
          <cell r="L331" t="str">
            <v>EDIF 17</v>
          </cell>
          <cell r="M331" t="str">
            <v>DEPT 101</v>
          </cell>
          <cell r="N331" t="str">
            <v>Campestre</v>
          </cell>
          <cell r="O331">
            <v>17</v>
          </cell>
          <cell r="P331">
            <v>17011</v>
          </cell>
          <cell r="Q331">
            <v>62553</v>
          </cell>
          <cell r="R331" t="str">
            <v>NULL</v>
          </cell>
          <cell r="S331" t="str">
            <v>beckyvillegas793@gmail.com</v>
          </cell>
          <cell r="T331">
            <v>131</v>
          </cell>
          <cell r="U331" t="str">
            <v>NULL</v>
          </cell>
          <cell r="V331" t="str">
            <v>NULL</v>
          </cell>
          <cell r="W331" t="str">
            <v>M</v>
          </cell>
          <cell r="X331" t="str">
            <v>NULL</v>
          </cell>
          <cell r="Y331">
            <v>21</v>
          </cell>
          <cell r="Z331">
            <v>6</v>
          </cell>
          <cell r="AA331" t="str">
            <v>correo</v>
          </cell>
          <cell r="AB331" t="str">
            <v>NULL</v>
          </cell>
          <cell r="AC331" t="str">
            <v>LA SITUACIÃ“N ECONÃ“MICA DE MÃ‰XICO Como promueve el banco nacional de MÃ©xico el desarrollo financiero para la estabilidad del poder adquisitivo y que necesita MÃ©xico para lograr ser un paÃ­s sustentable principalmente para EEUU &lt;br&gt;</v>
          </cell>
        </row>
        <row r="332">
          <cell r="A332">
            <v>6110000042916</v>
          </cell>
          <cell r="B332">
            <v>61100</v>
          </cell>
          <cell r="C332">
            <v>1</v>
          </cell>
          <cell r="D332">
            <v>42713</v>
          </cell>
          <cell r="E332" t="str">
            <v>NULL</v>
          </cell>
          <cell r="F332" t="str">
            <v>NULL</v>
          </cell>
          <cell r="G332" t="str">
            <v>PULIDO</v>
          </cell>
          <cell r="H332" t="str">
            <v>PEREA</v>
          </cell>
          <cell r="I332" t="str">
            <v>FRANCISCO ALEJANDRO</v>
          </cell>
          <cell r="J332" t="str">
            <v>NULL</v>
          </cell>
          <cell r="K332" t="str">
            <v>AVENIDA AQUILES SERDAN</v>
          </cell>
          <cell r="L332">
            <v>430</v>
          </cell>
          <cell r="M332" t="str">
            <v>1-B</v>
          </cell>
          <cell r="N332" t="str">
            <v>Angel Zimbron</v>
          </cell>
          <cell r="O332">
            <v>9</v>
          </cell>
          <cell r="P332">
            <v>9002</v>
          </cell>
          <cell r="Q332">
            <v>2099</v>
          </cell>
          <cell r="R332" t="str">
            <v>NULL</v>
          </cell>
          <cell r="S332" t="str">
            <v>mayatlantida@live.com</v>
          </cell>
          <cell r="T332">
            <v>131</v>
          </cell>
          <cell r="U332" t="str">
            <v>NULL</v>
          </cell>
          <cell r="V332" t="str">
            <v>NULL</v>
          </cell>
          <cell r="W332" t="str">
            <v>H</v>
          </cell>
          <cell r="X332">
            <v>27044</v>
          </cell>
          <cell r="Y332">
            <v>13</v>
          </cell>
          <cell r="Z332">
            <v>5</v>
          </cell>
          <cell r="AA332" t="str">
            <v>NULL</v>
          </cell>
          <cell r="AB332" t="str">
            <v>NULL</v>
          </cell>
          <cell r="AC332" t="str">
            <v>Con respecto a su entrevista radiofÃ³nica del dia 2 de diciembre de 2016, consultable en la siguiente liga: http://www.dineroenimagen.com/2016-12-02/80942 ,  en la cual manifestÃ³: "SÃ­, podemos ver un poquito mÃ¡s de inflaciÃ³n, pero yo confÃ­o que la podamos mantener claramente por debajo del lÃ­mite superior de nuestro intervalo del 4 por ciento", dijo Carstens en una entrevista radiofÃ³nica". 1.- Deseamos saber, que acciones y actos administrativos HA REALIZADO BANXICO, DURANTE ENERO DE 2014 A NOVIEMBRE DE 2016, para efectos de evitar la inflaciÃ³n y la depreciaciÃ³n de la moneda, en los tÃ©rminos que la legislaciÃ³n nacional le faculta y obliga, pues en tÃ©rminos de la ley de la materia, al BANXICO le corresponde hacer que la moneda mantenga su valor, y evitar que el peso se devalÃºe. &lt;br&gt;</v>
          </cell>
        </row>
        <row r="333">
          <cell r="A333">
            <v>6110000043016</v>
          </cell>
          <cell r="B333">
            <v>61100</v>
          </cell>
          <cell r="C333">
            <v>1</v>
          </cell>
          <cell r="D333">
            <v>42713</v>
          </cell>
          <cell r="E333" t="str">
            <v>NULL</v>
          </cell>
          <cell r="F333" t="str">
            <v>NULL</v>
          </cell>
          <cell r="G333" t="str">
            <v>GARCIA</v>
          </cell>
          <cell r="H333" t="str">
            <v>RAYGOZA</v>
          </cell>
          <cell r="I333" t="str">
            <v>MANUEL</v>
          </cell>
          <cell r="J333" t="str">
            <v>NULL</v>
          </cell>
          <cell r="K333" t="str">
            <v>DOMICILIO CONOCIDO</v>
          </cell>
          <cell r="L333">
            <v>0</v>
          </cell>
          <cell r="M333" t="str">
            <v>NULL</v>
          </cell>
          <cell r="N333" t="str">
            <v>La Embocada</v>
          </cell>
          <cell r="O333">
            <v>25</v>
          </cell>
          <cell r="P333">
            <v>25004</v>
          </cell>
          <cell r="Q333">
            <v>82605</v>
          </cell>
          <cell r="R333" t="str">
            <v>NULL</v>
          </cell>
          <cell r="S333" t="str">
            <v>raygoza816@gmail.com</v>
          </cell>
          <cell r="T333">
            <v>131</v>
          </cell>
          <cell r="U333" t="str">
            <v>NULL</v>
          </cell>
          <cell r="V333" t="str">
            <v>NULL</v>
          </cell>
          <cell r="W333" t="str">
            <v>H</v>
          </cell>
          <cell r="X333">
            <v>42312</v>
          </cell>
          <cell r="Y333">
            <v>23</v>
          </cell>
          <cell r="Z333">
            <v>5</v>
          </cell>
          <cell r="AA333" t="str">
            <v>NULL</v>
          </cell>
          <cell r="AB333" t="str">
            <v>NULL</v>
          </cell>
          <cell r="AC333" t="str">
            <v>Â¿QuÃ© es un banco central? Â¿QuÃ© es y para quÃ© sirve el Banco de MÃ©xico? Â¿QuÃ© hace el Banco de MÃ©xico en el sistema financiero?&lt;br&gt;</v>
          </cell>
        </row>
        <row r="334">
          <cell r="A334">
            <v>6110000043116</v>
          </cell>
          <cell r="B334">
            <v>61100</v>
          </cell>
          <cell r="C334">
            <v>1</v>
          </cell>
          <cell r="D334">
            <v>42717</v>
          </cell>
          <cell r="E334" t="str">
            <v>NULL</v>
          </cell>
          <cell r="F334" t="str">
            <v>NULL</v>
          </cell>
          <cell r="G334" t="str">
            <v>TREJO</v>
          </cell>
          <cell r="H334" t="str">
            <v>ROMAN</v>
          </cell>
          <cell r="I334" t="str">
            <v>URIEL</v>
          </cell>
          <cell r="J334" t="str">
            <v>NULL</v>
          </cell>
          <cell r="K334" t="str">
            <v>ATANACIO VIDAL</v>
          </cell>
          <cell r="L334">
            <v>14</v>
          </cell>
          <cell r="M334" t="str">
            <v>NULL</v>
          </cell>
          <cell r="N334" t="str">
            <v>Oacalco</v>
          </cell>
          <cell r="O334">
            <v>17</v>
          </cell>
          <cell r="P334">
            <v>17029</v>
          </cell>
          <cell r="Q334">
            <v>62737</v>
          </cell>
          <cell r="R334">
            <v>7773071428</v>
          </cell>
          <cell r="S334" t="str">
            <v>uri_678@hotmail.com</v>
          </cell>
          <cell r="T334">
            <v>131</v>
          </cell>
          <cell r="U334" t="str">
            <v>NULL</v>
          </cell>
          <cell r="V334" t="str">
            <v>NULL</v>
          </cell>
          <cell r="W334" t="str">
            <v>H</v>
          </cell>
          <cell r="X334">
            <v>33083</v>
          </cell>
          <cell r="Y334">
            <v>21</v>
          </cell>
          <cell r="Z334">
            <v>5</v>
          </cell>
          <cell r="AA334" t="str">
            <v>NULL</v>
          </cell>
          <cell r="AB334" t="str">
            <v>NULL</v>
          </cell>
          <cell r="AC334" t="str">
            <v>Previamente  tras a ver consultado la informaciÃ³n sobro la provisiÃ³n de billetes y monedas. En la pÃ¡gina http://www.banxico.org.mx/divulgacion/billetes-y-monedas/participacion-del-banco-mexic.html Hace menciÃ³n que para iniciar el proceso de fabricaciÃ³n, se debe conocer con anticipaciÃ³n la cantidad de billetes y monedas. Para ello, el Banco de MÃ©xico toma en cuenta las denominaciones que se requieren en todo el paÃ­s, la cantidad de billetes y monedas que el pÃºblico prefiere usar en lugar de otros medios de pago (cheques, tarjetas de dÃ©bito, etc.), los costos de fabricaciÃ³n, y la cantidad de billetes que deben ser reemplazados.  Las dudas que me surgen son las siguientes:  Â¿CuÃ¡les son los parÃ¡metros con los que se deben contar para que llevar acabo la fabricaciÃ³n de la moneda nacional mexicana? Â¿QuiÃ©n o quienes autorizar dicha solicitud? Â¿En quÃ© aÃ±o se ha realizado la mayor fabricaciÃ³n de billetes y monedas de nuestro paÃ­s? &lt;br&gt;</v>
          </cell>
        </row>
        <row r="335">
          <cell r="A335">
            <v>6110000043216</v>
          </cell>
          <cell r="B335">
            <v>61100</v>
          </cell>
          <cell r="C335">
            <v>1</v>
          </cell>
          <cell r="D335">
            <v>42717</v>
          </cell>
          <cell r="E335" t="str">
            <v>NULL</v>
          </cell>
          <cell r="F335" t="str">
            <v>NULL</v>
          </cell>
          <cell r="G335" t="str">
            <v>ROCHA</v>
          </cell>
          <cell r="H335" t="str">
            <v>CORTES</v>
          </cell>
          <cell r="I335" t="str">
            <v>GRECIA SELENE</v>
          </cell>
          <cell r="J335" t="str">
            <v>NULL</v>
          </cell>
          <cell r="K335" t="str">
            <v>SOLIDARIDAD</v>
          </cell>
          <cell r="L335">
            <v>56</v>
          </cell>
          <cell r="M335">
            <v>57</v>
          </cell>
          <cell r="N335" t="str">
            <v>Ventura Puente</v>
          </cell>
          <cell r="O335">
            <v>16</v>
          </cell>
          <cell r="P335">
            <v>16053</v>
          </cell>
          <cell r="Q335">
            <v>58020</v>
          </cell>
          <cell r="R335">
            <v>444434093529</v>
          </cell>
          <cell r="S335" t="str">
            <v>gresy_159@hotmail.com</v>
          </cell>
          <cell r="T335">
            <v>131</v>
          </cell>
          <cell r="U335" t="str">
            <v>NULL</v>
          </cell>
          <cell r="V335" t="str">
            <v>NULL</v>
          </cell>
          <cell r="W335" t="str">
            <v>M</v>
          </cell>
          <cell r="X335">
            <v>33756</v>
          </cell>
          <cell r="Y335">
            <v>21</v>
          </cell>
          <cell r="Z335">
            <v>5</v>
          </cell>
          <cell r="AA335" t="str">
            <v>NULL</v>
          </cell>
          <cell r="AB335" t="str">
            <v>NULL</v>
          </cell>
          <cell r="AC335" t="str">
            <v>Â¿CuÃ¡l es el sueldo mensual del secretario  de gobernaciÃ³n  Miguel Ãngel Osorio Chong?&lt;br&gt;</v>
          </cell>
        </row>
        <row r="336">
          <cell r="A336">
            <v>6110000043516</v>
          </cell>
          <cell r="B336">
            <v>61100</v>
          </cell>
          <cell r="C336">
            <v>1</v>
          </cell>
          <cell r="D336">
            <v>42717</v>
          </cell>
          <cell r="E336" t="str">
            <v>NULL</v>
          </cell>
          <cell r="F336" t="str">
            <v>NULL</v>
          </cell>
          <cell r="G336" t="str">
            <v>MORA</v>
          </cell>
          <cell r="H336" t="str">
            <v>CISNEROS</v>
          </cell>
          <cell r="I336" t="str">
            <v>VIRIDIANA</v>
          </cell>
          <cell r="J336" t="str">
            <v>NULL</v>
          </cell>
          <cell r="K336" t="str">
            <v>ANDADOR E</v>
          </cell>
          <cell r="L336">
            <v>40</v>
          </cell>
          <cell r="M336">
            <v>40</v>
          </cell>
          <cell r="N336" t="str">
            <v>Erendira</v>
          </cell>
          <cell r="O336">
            <v>16</v>
          </cell>
          <cell r="P336">
            <v>16053</v>
          </cell>
          <cell r="Q336">
            <v>58240</v>
          </cell>
          <cell r="R336">
            <v>4434431249452</v>
          </cell>
          <cell r="S336" t="str">
            <v>viry__13145@hotmail.com</v>
          </cell>
          <cell r="T336">
            <v>131</v>
          </cell>
          <cell r="U336" t="str">
            <v>NULL</v>
          </cell>
          <cell r="V336" t="str">
            <v>NULL</v>
          </cell>
          <cell r="W336" t="str">
            <v>M</v>
          </cell>
          <cell r="X336">
            <v>35337</v>
          </cell>
          <cell r="Y336">
            <v>21</v>
          </cell>
          <cell r="Z336">
            <v>5</v>
          </cell>
          <cell r="AA336" t="str">
            <v>NULL</v>
          </cell>
          <cell r="AB336" t="str">
            <v>NULL</v>
          </cell>
          <cell r="AC336" t="str">
            <v>Â¿CuÃ¡l es el  PIB del 2005 de MÃ©xico?&lt;br&gt;</v>
          </cell>
        </row>
        <row r="337">
          <cell r="A337">
            <v>6110000043416</v>
          </cell>
          <cell r="B337">
            <v>61100</v>
          </cell>
          <cell r="C337">
            <v>1</v>
          </cell>
          <cell r="D337">
            <v>42717</v>
          </cell>
          <cell r="E337" t="str">
            <v>NULL</v>
          </cell>
          <cell r="F337" t="str">
            <v>NULL</v>
          </cell>
          <cell r="G337" t="str">
            <v>MARTINEZ</v>
          </cell>
          <cell r="H337" t="str">
            <v>MORFIN</v>
          </cell>
          <cell r="I337" t="str">
            <v>ALEJANDRO</v>
          </cell>
          <cell r="J337" t="str">
            <v>NULL</v>
          </cell>
          <cell r="K337" t="str">
            <v>CIRCUITO PINAR DEL RIO</v>
          </cell>
          <cell r="L337">
            <v>124</v>
          </cell>
          <cell r="M337" t="str">
            <v>NULL</v>
          </cell>
          <cell r="N337" t="str">
            <v>Los Pinos de MichoacÃ¡n</v>
          </cell>
          <cell r="O337">
            <v>16</v>
          </cell>
          <cell r="P337">
            <v>16053</v>
          </cell>
          <cell r="Q337">
            <v>58057</v>
          </cell>
          <cell r="R337" t="str">
            <v>NULL</v>
          </cell>
          <cell r="S337" t="str">
            <v>alexmorf97@gmail.com</v>
          </cell>
          <cell r="T337">
            <v>131</v>
          </cell>
          <cell r="U337" t="str">
            <v>NULL</v>
          </cell>
          <cell r="V337" t="str">
            <v>NULL</v>
          </cell>
          <cell r="W337" t="str">
            <v>H</v>
          </cell>
          <cell r="X337">
            <v>35594</v>
          </cell>
          <cell r="Y337">
            <v>21</v>
          </cell>
          <cell r="Z337">
            <v>5</v>
          </cell>
          <cell r="AA337" t="str">
            <v>NULL</v>
          </cell>
          <cell r="AB337" t="str">
            <v>NULL</v>
          </cell>
          <cell r="AC337" t="str">
            <v>Â¿CuÃ¡l es el salario anual del presidente?&lt;br&gt;</v>
          </cell>
        </row>
        <row r="338">
          <cell r="A338">
            <v>6110000043316</v>
          </cell>
          <cell r="B338">
            <v>61100</v>
          </cell>
          <cell r="C338">
            <v>1</v>
          </cell>
          <cell r="D338">
            <v>42717</v>
          </cell>
          <cell r="E338" t="str">
            <v>NULL</v>
          </cell>
          <cell r="F338" t="str">
            <v>NULL</v>
          </cell>
          <cell r="G338" t="str">
            <v>SALAS</v>
          </cell>
          <cell r="H338" t="str">
            <v>NULL</v>
          </cell>
          <cell r="I338" t="str">
            <v>MELISSA</v>
          </cell>
          <cell r="J338" t="str">
            <v>NULL</v>
          </cell>
          <cell r="K338" t="str">
            <v>INFIERNILLO</v>
          </cell>
          <cell r="L338">
            <v>8</v>
          </cell>
          <cell r="M338">
            <v>6</v>
          </cell>
          <cell r="N338" t="str">
            <v>Independencia</v>
          </cell>
          <cell r="O338">
            <v>25</v>
          </cell>
          <cell r="P338">
            <v>25012</v>
          </cell>
          <cell r="Q338">
            <v>82010</v>
          </cell>
          <cell r="R338">
            <v>6692493175</v>
          </cell>
          <cell r="S338" t="str">
            <v>meelisa_salas@hotmail.com</v>
          </cell>
          <cell r="T338">
            <v>131</v>
          </cell>
          <cell r="U338" t="str">
            <v>NULL</v>
          </cell>
          <cell r="V338" t="str">
            <v>NULL</v>
          </cell>
          <cell r="W338" t="str">
            <v>M</v>
          </cell>
          <cell r="X338" t="str">
            <v>NULL</v>
          </cell>
          <cell r="Y338">
            <v>21</v>
          </cell>
          <cell r="Z338">
            <v>5</v>
          </cell>
          <cell r="AA338" t="str">
            <v>NULL</v>
          </cell>
          <cell r="AB338" t="str">
            <v>NULL</v>
          </cell>
          <cell r="AC338" t="str">
            <v>Â¿Cual es la sede central de bancos de mexico?&lt;br&gt;</v>
          </cell>
        </row>
        <row r="339">
          <cell r="A339">
            <v>6110000043616</v>
          </cell>
          <cell r="B339">
            <v>61100</v>
          </cell>
          <cell r="C339">
            <v>1</v>
          </cell>
          <cell r="D339">
            <v>42718</v>
          </cell>
          <cell r="E339" t="str">
            <v>NULL</v>
          </cell>
          <cell r="F339" t="str">
            <v>NULL</v>
          </cell>
          <cell r="G339" t="str">
            <v>GONZALEZ</v>
          </cell>
          <cell r="H339" t="str">
            <v>NULL</v>
          </cell>
          <cell r="I339" t="str">
            <v>DANIELA</v>
          </cell>
          <cell r="J339" t="str">
            <v>NULL</v>
          </cell>
          <cell r="K339" t="str">
            <v>JAIME BALMES</v>
          </cell>
          <cell r="L339">
            <v>11</v>
          </cell>
          <cell r="M339" t="str">
            <v>NULL</v>
          </cell>
          <cell r="N339" t="str">
            <v>Polanco I SecciÃ³n</v>
          </cell>
          <cell r="O339">
            <v>9</v>
          </cell>
          <cell r="P339">
            <v>9016</v>
          </cell>
          <cell r="Q339">
            <v>11510</v>
          </cell>
          <cell r="R339" t="str">
            <v>NULL</v>
          </cell>
          <cell r="S339" t="str">
            <v>dg713571@gmail.com</v>
          </cell>
          <cell r="T339">
            <v>131</v>
          </cell>
          <cell r="U339" t="str">
            <v>NULL</v>
          </cell>
          <cell r="V339" t="str">
            <v>NULL</v>
          </cell>
          <cell r="W339" t="str">
            <v>M</v>
          </cell>
          <cell r="X339" t="str">
            <v>NULL</v>
          </cell>
          <cell r="Y339">
            <v>10</v>
          </cell>
          <cell r="Z339">
            <v>5</v>
          </cell>
          <cell r="AA339" t="str">
            <v>NULL</v>
          </cell>
          <cell r="AB339" t="str">
            <v>NULL</v>
          </cell>
          <cell r="AC339" t="str">
            <v>InformaciÃ³n de los fondos y fideicomisos operados por la dependencia, sus organismos desconcentrados y descentralizados.&lt;br&gt;</v>
          </cell>
        </row>
        <row r="340">
          <cell r="A340">
            <v>6110000043716</v>
          </cell>
          <cell r="B340">
            <v>61100</v>
          </cell>
          <cell r="C340">
            <v>1</v>
          </cell>
          <cell r="D340">
            <v>42720</v>
          </cell>
          <cell r="E340" t="str">
            <v>NULL</v>
          </cell>
          <cell r="F340" t="str">
            <v>NULL</v>
          </cell>
          <cell r="G340" t="str">
            <v>BARRERA</v>
          </cell>
          <cell r="H340" t="str">
            <v>CARRANZA</v>
          </cell>
          <cell r="I340" t="str">
            <v>BRENDA MERITT</v>
          </cell>
          <cell r="J340" t="str">
            <v>NULL</v>
          </cell>
          <cell r="K340" t="str">
            <v>MARIANO ESCOBEDO</v>
          </cell>
          <cell r="L340" t="str">
            <v>353-A</v>
          </cell>
          <cell r="M340">
            <v>1402</v>
          </cell>
          <cell r="N340" t="str">
            <v>Polanco III SecciÃ³n</v>
          </cell>
          <cell r="O340">
            <v>9</v>
          </cell>
          <cell r="P340">
            <v>9016</v>
          </cell>
          <cell r="Q340">
            <v>11540</v>
          </cell>
          <cell r="R340" t="str">
            <v>+52 1 (55) 5906 2525</v>
          </cell>
          <cell r="S340" t="str">
            <v>brenda.barrera@bufetedebuen.com.mx</v>
          </cell>
          <cell r="T340">
            <v>131</v>
          </cell>
          <cell r="U340" t="str">
            <v>NULL</v>
          </cell>
          <cell r="V340" t="str">
            <v>NULL</v>
          </cell>
          <cell r="W340" t="str">
            <v>H</v>
          </cell>
          <cell r="X340" t="str">
            <v>NULL</v>
          </cell>
          <cell r="Y340">
            <v>10</v>
          </cell>
          <cell r="Z340">
            <v>4</v>
          </cell>
          <cell r="AA340" t="str">
            <v>NULL</v>
          </cell>
          <cell r="AB340" t="str">
            <v>NULL</v>
          </cell>
          <cell r="AC340" t="str">
            <v>Solicito se me proporcione la informaciÃ³n siguiente:  1. Si el seÃ±or Alfredo Sordo Janeiro ha prestado o presta sus servicios en o para Banco de MÃ©xico (en adelante "BANXICO");  2. De ser asÃ­, el rÃ©gimen de contrataciÃ³n o relaciÃ³n jurÃ­dica o laboral que se tuvo o tiene con el seÃ±or Alfredo Sordo Janeiro, asÃ­ como los puestos de trabajo que ha tenido o tiene, actividades que ha realizado o realiza, salario, prestaciones ordinarias y extraordinarias percibidas, y demÃ¡s que se han originado con motivo de la relaciÃ³n mantenida con BANXICO;  3. De igual modo, el periodo y fechas de inicio y tÃ©rmino en que el seÃ±or Alfredo Sordo Janeiro ha prestado sus servicios para BANXICO.  Asimismo, solicito que la respuesta de informaciÃ³n que en su momento me sea entregada, siempre que asÃ­ sea posible, vaya acompaÃ±ada de la firma autÃ³grafa del sujeto obligado o, en este caso, de representante legal.&lt;br&gt;</v>
          </cell>
        </row>
        <row r="341">
          <cell r="A341">
            <v>6110000043816</v>
          </cell>
          <cell r="B341">
            <v>61100</v>
          </cell>
          <cell r="C341">
            <v>1</v>
          </cell>
          <cell r="D341">
            <v>42723</v>
          </cell>
          <cell r="E341" t="str">
            <v>NULL</v>
          </cell>
          <cell r="F341" t="str">
            <v>NULL</v>
          </cell>
          <cell r="G341" t="str">
            <v>AGUILAR</v>
          </cell>
          <cell r="H341" t="str">
            <v>DUBOSE</v>
          </cell>
          <cell r="I341" t="str">
            <v>ENRIQUE ERNESTO</v>
          </cell>
          <cell r="J341" t="str">
            <v>NULL</v>
          </cell>
          <cell r="K341" t="str">
            <v>RIO PO</v>
          </cell>
          <cell r="L341">
            <v>39</v>
          </cell>
          <cell r="M341" t="str">
            <v>PB 1A</v>
          </cell>
          <cell r="N341" t="str">
            <v>CuauhtÃ©moc</v>
          </cell>
          <cell r="O341">
            <v>9</v>
          </cell>
          <cell r="P341">
            <v>9015</v>
          </cell>
          <cell r="Q341">
            <v>6500</v>
          </cell>
          <cell r="R341">
            <v>5568057117</v>
          </cell>
          <cell r="S341" t="str">
            <v>viridiana.laguna@maillard.com.mx</v>
          </cell>
          <cell r="T341">
            <v>131</v>
          </cell>
          <cell r="U341" t="str">
            <v>NULL</v>
          </cell>
          <cell r="V341" t="str">
            <v>NULL</v>
          </cell>
          <cell r="W341" t="str">
            <v>H</v>
          </cell>
          <cell r="X341" t="str">
            <v>NULL</v>
          </cell>
          <cell r="Y341">
            <v>0</v>
          </cell>
          <cell r="Z341">
            <v>5</v>
          </cell>
          <cell r="AA341" t="str">
            <v>NULL</v>
          </cell>
          <cell r="AB341" t="str">
            <v>NULL</v>
          </cell>
          <cell r="AC341" t="str">
            <v>Solicito se me proporcione el CONTRATO DE FIDEICOMISO IRREVOCABLE NO. F/1491 celebrado entre CORPORATIVO GBM, S.A.B. DE C.V., como Fideicomitente y Fideicomisario en Segundo Lugar, GBM INFRAESTRUCTURA, S.A. DE C.V., como Administrador, DEUTSCHE BANK MÃ‰XICO, S.A., INSTITUCIÃ“N DE BANCA MÃšLTIPLE, DIVISIÃ“N FIDUCIARIA, como Fiduciario, y HSBC MÃ‰XICO, S.A., INSTITUCIÃ“N DE BANCA MÃšLTIPLE, GRUPO FINANCIERO HSBC, DIVISIÃ“N FIDUCIARIA,  como Representante ComÃºn&lt;br&gt;</v>
          </cell>
        </row>
        <row r="342">
          <cell r="A342">
            <v>6110000041916</v>
          </cell>
          <cell r="B342">
            <v>61100</v>
          </cell>
          <cell r="C342">
            <v>1</v>
          </cell>
          <cell r="D342">
            <v>42705</v>
          </cell>
          <cell r="E342" t="str">
            <v>NULL</v>
          </cell>
          <cell r="F342" t="str">
            <v>NULL</v>
          </cell>
          <cell r="G342" t="str">
            <v>FABELA</v>
          </cell>
          <cell r="H342" t="str">
            <v>HERNÃNDEZ</v>
          </cell>
          <cell r="I342" t="str">
            <v>GERARDO</v>
          </cell>
          <cell r="J342" t="str">
            <v>NULL</v>
          </cell>
          <cell r="K342" t="str">
            <v>ESCORPIO</v>
          </cell>
          <cell r="L342">
            <v>82</v>
          </cell>
          <cell r="M342" t="str">
            <v>NULL</v>
          </cell>
          <cell r="N342" t="str">
            <v>Prado Churubusco</v>
          </cell>
          <cell r="O342">
            <v>9</v>
          </cell>
          <cell r="P342">
            <v>9003</v>
          </cell>
          <cell r="Q342">
            <v>4230</v>
          </cell>
          <cell r="R342">
            <v>5555810180</v>
          </cell>
          <cell r="S342" t="str">
            <v>jonathan.fabela@inegi.org.mx</v>
          </cell>
          <cell r="T342">
            <v>131</v>
          </cell>
          <cell r="U342" t="str">
            <v>NULL</v>
          </cell>
          <cell r="V342" t="str">
            <v>NULL</v>
          </cell>
          <cell r="W342" t="str">
            <v>H</v>
          </cell>
          <cell r="X342">
            <v>33514</v>
          </cell>
          <cell r="Y342">
            <v>31</v>
          </cell>
          <cell r="Z342">
            <v>5</v>
          </cell>
          <cell r="AA342" t="str">
            <v>NULL</v>
          </cell>
          <cell r="AB342" t="str">
            <v>NULL</v>
          </cell>
          <cell r="AC342" t="str">
            <v>Buenas tardes, por este conducto solicito por favor para mi investigaciÃ³n la siguiente informaciÃ³n del Banco de MÃ©xico y Transportes aÃ±os 2008, 2009, 2010, 2011, 2012, 2013, 2014 y 2015, especÃ­ficamente del gasto destinado a bibliotecas, archivos, museos, actividades culturales y artÃ­sticas (conciertos, presentaciones, talleres y concursos).  1)       El gasto ejercido para administrar, promocionar, organizar y realizar dichas actividades por capÃ­tulo de gasto (1000 servicios personales, 2000 materiales y suministros, 3000 servicios generales, 5000 bienes muebles, inmuebles e intangibles y 6000 inversiÃ³n pÃºblica), preferentemente a nivel de partida; y 2)      NÃºmero de plazas ocupadas para estos mismos fines en el Banco de MÃ©xico, preferentemente abierto por mujeres y hombres.  De antemano agradezco su atenciÃ³n y quedo al pendiente de la informaciÃ³n que amablemente me compartan. Saludos Cordiales. Gerardo Fabela. &lt;br&gt;</v>
          </cell>
        </row>
        <row r="343">
          <cell r="A343">
            <v>6110000043916</v>
          </cell>
          <cell r="B343">
            <v>61100</v>
          </cell>
          <cell r="C343">
            <v>1</v>
          </cell>
          <cell r="D343">
            <v>42723</v>
          </cell>
          <cell r="E343" t="str">
            <v xml:space="preserve">  </v>
          </cell>
          <cell r="F343" t="str">
            <v>NULL</v>
          </cell>
          <cell r="G343" t="str">
            <v>NYUTE</v>
          </cell>
          <cell r="H343" t="str">
            <v xml:space="preserve">  </v>
          </cell>
          <cell r="I343" t="str">
            <v>DEHE</v>
          </cell>
          <cell r="J343" t="str">
            <v>NULL</v>
          </cell>
          <cell r="K343" t="str">
            <v xml:space="preserve">  </v>
          </cell>
          <cell r="L343" t="str">
            <v xml:space="preserve">  </v>
          </cell>
          <cell r="M343" t="str">
            <v xml:space="preserve">  </v>
          </cell>
          <cell r="N343" t="str">
            <v xml:space="preserve">  </v>
          </cell>
          <cell r="O343">
            <v>99</v>
          </cell>
          <cell r="P343">
            <v>999</v>
          </cell>
          <cell r="Q343" t="str">
            <v>null</v>
          </cell>
          <cell r="R343">
            <v>0</v>
          </cell>
          <cell r="S343" t="str">
            <v>a1616083925361065@usta1616083925361065.com</v>
          </cell>
          <cell r="T343">
            <v>131</v>
          </cell>
          <cell r="U343" t="str">
            <v>NULL</v>
          </cell>
          <cell r="V343" t="str">
            <v>NULL</v>
          </cell>
          <cell r="W343" t="str">
            <v>H</v>
          </cell>
          <cell r="X343">
            <v>42370</v>
          </cell>
          <cell r="Y343">
            <v>0</v>
          </cell>
          <cell r="Z343">
            <v>5</v>
          </cell>
          <cell r="AA343" t="str">
            <v>Ninguno</v>
          </cell>
          <cell r="AB343" t="str">
            <v>NULL</v>
          </cell>
          <cell r="AC343" t="str">
            <v>Solicito los datos de los servicios medico recibidos desde 01/01/2013 a la fecha de Javier Jimenez Pacheco, MarÃ­a Eugenia Silva MartÃ­nez (mi esposa) y de Guillermo Javier Jimenez silva (mi hijo):&lt;br&gt;nombre del paciente&lt;br&gt;fecha del servicio mÃ©dico recibido&lt;br&gt;nombre del medico&lt;br&gt;costo de la consulta y de medicamentos</v>
          </cell>
        </row>
        <row r="344">
          <cell r="A344">
            <v>6110000042016</v>
          </cell>
          <cell r="B344">
            <v>61100</v>
          </cell>
          <cell r="C344">
            <v>1</v>
          </cell>
          <cell r="D344">
            <v>42705</v>
          </cell>
          <cell r="E344" t="str">
            <v>NULL</v>
          </cell>
          <cell r="F344" t="str">
            <v>NULL</v>
          </cell>
          <cell r="G344" t="str">
            <v>FABELA</v>
          </cell>
          <cell r="H344" t="str">
            <v>HERNÃNDEZ</v>
          </cell>
          <cell r="I344" t="str">
            <v>GERARDO</v>
          </cell>
          <cell r="J344" t="str">
            <v>NULL</v>
          </cell>
          <cell r="K344" t="str">
            <v>ESCORPIO</v>
          </cell>
          <cell r="L344">
            <v>82</v>
          </cell>
          <cell r="M344" t="str">
            <v>NULL</v>
          </cell>
          <cell r="N344" t="str">
            <v>Prado Churubusco</v>
          </cell>
          <cell r="O344">
            <v>9</v>
          </cell>
          <cell r="P344">
            <v>9003</v>
          </cell>
          <cell r="Q344">
            <v>4230</v>
          </cell>
          <cell r="R344">
            <v>5555810180</v>
          </cell>
          <cell r="S344" t="str">
            <v>jonathan.fabela@inegi.org.mx</v>
          </cell>
          <cell r="T344">
            <v>131</v>
          </cell>
          <cell r="U344" t="str">
            <v>NULL</v>
          </cell>
          <cell r="V344" t="str">
            <v>NULL</v>
          </cell>
          <cell r="W344" t="str">
            <v>H</v>
          </cell>
          <cell r="X344">
            <v>33514</v>
          </cell>
          <cell r="Y344">
            <v>31</v>
          </cell>
          <cell r="Z344">
            <v>5</v>
          </cell>
          <cell r="AA344" t="str">
            <v>NULL</v>
          </cell>
          <cell r="AB344" t="str">
            <v>NULL</v>
          </cell>
          <cell r="AC344" t="str">
            <v>Buenas tardes, por este conducto solicito por favor para mi investigaciÃ³n la siguiente informaciÃ³n del Banco de MÃ©xico aÃ±os 2008, 2009, 2010, 2011, 2012, 2013, 2014 y 2015, especÃ­ficamente del gasto destinado a bibliotecas, archivos, museos, actividades culturales y artÃ­sticas (conciertos, presentaciones, talleres y concursos).  1) El gasto ejercido para administrar, promocionar, organizar y realizar dichas actividades por capÃ­tulo de gasto (1000 servicios personales, 2000 materiales y suministros, 3000 servicios generales, 5000 bienes muebles, inmuebles e intangibles y 6000 inversiÃ³n pÃºblica), preferentemente a nivel de partida; y 2)      NÃºmero de plazas ocupadas para estos mismos fines en el Banco de MÃ©xico, preferentemente abierto por mujeres y hombres.  De antemano agradezco su atenciÃ³n y quedo al pendiente de la informaciÃ³n que amablemente me compartan.  Saludos Cordiales. Gerardo Fabela. &lt;br&gt;</v>
          </cell>
        </row>
        <row r="345">
          <cell r="A345">
            <v>6110000042116</v>
          </cell>
          <cell r="B345">
            <v>61100</v>
          </cell>
          <cell r="C345">
            <v>1</v>
          </cell>
          <cell r="D345">
            <v>42705</v>
          </cell>
          <cell r="E345" t="str">
            <v>NULL</v>
          </cell>
          <cell r="F345" t="str">
            <v>NULL</v>
          </cell>
          <cell r="G345" t="str">
            <v>RAMÃREZ</v>
          </cell>
          <cell r="H345" t="str">
            <v>LORENCEZ</v>
          </cell>
          <cell r="I345" t="str">
            <v>ELISA</v>
          </cell>
          <cell r="J345" t="str">
            <v>NULL</v>
          </cell>
          <cell r="K345" t="str">
            <v>AMANALCO</v>
          </cell>
          <cell r="L345">
            <v>65</v>
          </cell>
          <cell r="M345" t="str">
            <v>NULL</v>
          </cell>
          <cell r="N345" t="str">
            <v>La Romana</v>
          </cell>
          <cell r="O345">
            <v>15</v>
          </cell>
          <cell r="P345">
            <v>15104</v>
          </cell>
          <cell r="Q345">
            <v>54030</v>
          </cell>
          <cell r="R345">
            <v>555391856</v>
          </cell>
          <cell r="S345" t="str">
            <v>elisa.lorencez@briva.com.mx</v>
          </cell>
          <cell r="T345">
            <v>131</v>
          </cell>
          <cell r="U345" t="str">
            <v>NULL</v>
          </cell>
          <cell r="V345" t="str">
            <v>NULL</v>
          </cell>
          <cell r="W345" t="str">
            <v>M</v>
          </cell>
          <cell r="X345">
            <v>34405</v>
          </cell>
          <cell r="Y345">
            <v>21</v>
          </cell>
          <cell r="Z345">
            <v>5</v>
          </cell>
          <cell r="AA345" t="str">
            <v>NULL</v>
          </cell>
          <cell r="AB345" t="str">
            <v>NULL</v>
          </cell>
          <cell r="AC345" t="str">
            <v>Ciudad de MÃ©xico, 01 de Diciembre de 2016.  C. Director de la Plataforma Nacional de Transparencia: P R E S E N T E: Elisa RamÃ­rez Lorencez promoviendo por mi propio derecho en tÃ©rminos del ArtÃ­culo 6Â° y 8Â° de la ConstituciÃ³n PolÃ­tica de los Estados Unidos Mexicanos, y 4Â° y 6Â° de la Ley General de Transparencia y Acceso a la InformaciÃ³n PÃºblica, teniendo como domicilio para oÃ­r y recibir notificaciones Tlaxcala No. 31-B, Colonia Roma Sur, DelegaciÃ³n CuauhtÃ©moc, C.P.06760, Ciudad de MÃ©xico, y como medio electrÃ³nico para los mismos efectos la direcciÃ³n elisa.lorencez@briva.com.mx; autorizando para oÃ­r y recibir notificaciones a los CC. Marco Antonio CortÃ©s BriseÃ±o, Esteban OrtÃ­z Varela, Ana Karen CortÃ©s BriseÃ±o, Belinda NÃ¡jera RamÃ­rez y SaÃºl Iturrade Villalobos, ante Ã©ste H. Instituto de Transparencia con el debido respeto solicito: Por medio del presente escrito, vengo a solicitar, se me informe (de manera fÃ­sica o electrÃ³nica), como pueden ser de forma enunciativa mÃ¡s no limitativa, disposiciones de carÃ¡cter general, circulares, disposiciones Ãºnicas, disposiciones de carÃ¡cter general, emitidas por Ã©sta H. Autoridad, resultan aplicables en todo o en parte a as denominadas "Uniones de CrÃ©dito". Lo anterior por ser de particular interÃ©s para la suscrita.  Por lo anteriormente expuesto y fundado:  A USTED, C. DIRECTOR, respetuosamente solicito:  ÃšNICO: Tenerme por presentada con el carÃ¡cter con el que me ostento, proporcionÃ¡ndome la informaciÃ³n antes requerida en el cuerpo de la presente solicitud.  Elisa RamÃ­rez Lorencez. &lt;br&gt;</v>
          </cell>
        </row>
        <row r="346">
          <cell r="A346">
            <v>6110000044016</v>
          </cell>
          <cell r="B346">
            <v>61100</v>
          </cell>
          <cell r="C346">
            <v>0</v>
          </cell>
          <cell r="D346">
            <v>42724</v>
          </cell>
          <cell r="E346" t="str">
            <v>CARLOS EUGENIO VILLALPANDO SANCHEZ</v>
          </cell>
          <cell r="F346" t="str">
            <v>NULL</v>
          </cell>
          <cell r="G346" t="str">
            <v>NULL</v>
          </cell>
          <cell r="H346" t="str">
            <v>NULL</v>
          </cell>
          <cell r="I346" t="str">
            <v>SOLUCIONES UVICATE S.A. DE C.V.</v>
          </cell>
          <cell r="J346" t="str">
            <v>NULL</v>
          </cell>
          <cell r="K346" t="str">
            <v>BOSQUE DE YURIRIA</v>
          </cell>
          <cell r="L346">
            <v>2707</v>
          </cell>
          <cell r="M346" t="str">
            <v>NULL</v>
          </cell>
          <cell r="N346" t="str">
            <v>Los Sicomoros</v>
          </cell>
          <cell r="O346">
            <v>8</v>
          </cell>
          <cell r="P346">
            <v>8019</v>
          </cell>
          <cell r="Q346">
            <v>31205</v>
          </cell>
          <cell r="R346">
            <v>6144230158</v>
          </cell>
          <cell r="S346" t="str">
            <v>contacto@uvicate.com</v>
          </cell>
          <cell r="T346">
            <v>131</v>
          </cell>
          <cell r="U346" t="str">
            <v>NULL</v>
          </cell>
          <cell r="V346" t="str">
            <v>NULL</v>
          </cell>
          <cell r="W346" t="str">
            <v>NULL</v>
          </cell>
          <cell r="X346" t="str">
            <v>NULL</v>
          </cell>
          <cell r="Y346">
            <v>10</v>
          </cell>
          <cell r="Z346">
            <v>5</v>
          </cell>
          <cell r="AA346" t="str">
            <v>NULL</v>
          </cell>
          <cell r="AB346" t="str">
            <v>NULL</v>
          </cell>
          <cell r="AC346" t="str">
            <v>Requiero una lista de todas las personas politicamente expuestas en el pais&lt;br&gt;</v>
          </cell>
        </row>
        <row r="347">
          <cell r="A347">
            <v>6110000042216</v>
          </cell>
          <cell r="B347">
            <v>61100</v>
          </cell>
          <cell r="C347">
            <v>1</v>
          </cell>
          <cell r="D347">
            <v>42709</v>
          </cell>
          <cell r="E347" t="str">
            <v>NULL</v>
          </cell>
          <cell r="F347" t="str">
            <v>NULL</v>
          </cell>
          <cell r="G347" t="str">
            <v>MONTES</v>
          </cell>
          <cell r="H347" t="str">
            <v>CINTORA</v>
          </cell>
          <cell r="I347" t="str">
            <v>SANDRA</v>
          </cell>
          <cell r="J347" t="str">
            <v>NULL</v>
          </cell>
          <cell r="K347" t="str">
            <v>LA CONCEPCION</v>
          </cell>
          <cell r="L347" t="str">
            <v>B54</v>
          </cell>
          <cell r="M347">
            <v>201</v>
          </cell>
          <cell r="N347" t="str">
            <v>Hacienda La ConcepciÃ³n</v>
          </cell>
          <cell r="O347">
            <v>15</v>
          </cell>
          <cell r="P347">
            <v>15095</v>
          </cell>
          <cell r="Q347">
            <v>54657</v>
          </cell>
          <cell r="R347">
            <v>5561064456</v>
          </cell>
          <cell r="S347" t="str">
            <v>moncisa@hotmail.com</v>
          </cell>
          <cell r="T347">
            <v>131</v>
          </cell>
          <cell r="U347" t="str">
            <v>NULL</v>
          </cell>
          <cell r="V347" t="str">
            <v>NULL</v>
          </cell>
          <cell r="W347" t="str">
            <v>M</v>
          </cell>
          <cell r="X347">
            <v>34587</v>
          </cell>
          <cell r="Y347">
            <v>21</v>
          </cell>
          <cell r="Z347">
            <v>5</v>
          </cell>
          <cell r="AA347" t="str">
            <v>NULL</v>
          </cell>
          <cell r="AB347" t="str">
            <v>NULL</v>
          </cell>
          <cell r="AC347" t="str">
            <v xml:space="preserve"> Â¿CUÃLES SON LOS MECANISMOS QUE UTILIZAN PARA NO PERMITIR LA DEVALUACIÃ“N DE LA MONEDA? &lt;br&gt;</v>
          </cell>
        </row>
        <row r="348">
          <cell r="A348">
            <v>6110000044116</v>
          </cell>
          <cell r="B348">
            <v>61100</v>
          </cell>
          <cell r="C348">
            <v>1</v>
          </cell>
          <cell r="D348">
            <v>42725</v>
          </cell>
          <cell r="E348" t="str">
            <v>NULL</v>
          </cell>
          <cell r="F348" t="str">
            <v>NULL</v>
          </cell>
          <cell r="G348" t="str">
            <v>AGUILAR</v>
          </cell>
          <cell r="H348" t="str">
            <v>DUBOSE</v>
          </cell>
          <cell r="I348" t="str">
            <v>ENRIQUE ERNESTO</v>
          </cell>
          <cell r="J348" t="str">
            <v>NULL</v>
          </cell>
          <cell r="K348" t="str">
            <v>RIO PO</v>
          </cell>
          <cell r="L348">
            <v>39</v>
          </cell>
          <cell r="M348" t="str">
            <v>PB 1A</v>
          </cell>
          <cell r="N348" t="str">
            <v>CuauhtÃ©moc</v>
          </cell>
          <cell r="O348">
            <v>9</v>
          </cell>
          <cell r="P348">
            <v>9015</v>
          </cell>
          <cell r="Q348">
            <v>6500</v>
          </cell>
          <cell r="R348">
            <v>5568057117</v>
          </cell>
          <cell r="S348" t="str">
            <v>viridiana.laguna@maillard.com.mx</v>
          </cell>
          <cell r="T348">
            <v>131</v>
          </cell>
          <cell r="U348" t="str">
            <v>NULL</v>
          </cell>
          <cell r="V348" t="str">
            <v>NULL</v>
          </cell>
          <cell r="W348" t="str">
            <v>H</v>
          </cell>
          <cell r="X348" t="str">
            <v>NULL</v>
          </cell>
          <cell r="Y348">
            <v>0</v>
          </cell>
          <cell r="Z348">
            <v>5</v>
          </cell>
          <cell r="AA348" t="str">
            <v>NULL</v>
          </cell>
          <cell r="AB348" t="str">
            <v>NULL</v>
          </cell>
          <cell r="AC348" t="str">
            <v>A esa InstituciÃ³n Solicito me proporcione los contratos de Fideicomiso Irrevocable que hayan sido celebrados por la persona moral denomindada Empresas Ica, S.A.B. de C.V., ya sea en calidad de fideicomitente, de forma directa o a travÃ©s de un intermediario, o bien, en calidad de fideicomisario&lt;br&gt;</v>
          </cell>
        </row>
        <row r="349">
          <cell r="A349">
            <v>6110000042316</v>
          </cell>
          <cell r="B349">
            <v>61100</v>
          </cell>
          <cell r="C349">
            <v>1</v>
          </cell>
          <cell r="D349">
            <v>42709</v>
          </cell>
          <cell r="E349" t="str">
            <v>NULL</v>
          </cell>
          <cell r="F349" t="str">
            <v>NULL</v>
          </cell>
          <cell r="G349" t="str">
            <v>GUZMAN</v>
          </cell>
          <cell r="H349" t="str">
            <v>VAZQUEZ</v>
          </cell>
          <cell r="I349" t="str">
            <v>PILAR</v>
          </cell>
          <cell r="J349" t="str">
            <v>NULL</v>
          </cell>
          <cell r="K349" t="str">
            <v>GUADALUPE VICTORIA</v>
          </cell>
          <cell r="L349">
            <v>201</v>
          </cell>
          <cell r="M349" t="str">
            <v>NULL</v>
          </cell>
          <cell r="N349" t="str">
            <v>Quiroga</v>
          </cell>
          <cell r="O349">
            <v>16</v>
          </cell>
          <cell r="P349">
            <v>16073</v>
          </cell>
          <cell r="Q349">
            <v>58420</v>
          </cell>
          <cell r="R349" t="str">
            <v>454 3540720</v>
          </cell>
          <cell r="S349" t="str">
            <v>pilaricaguz@gmail.com</v>
          </cell>
          <cell r="T349">
            <v>131</v>
          </cell>
          <cell r="U349" t="str">
            <v>NULL</v>
          </cell>
          <cell r="V349" t="str">
            <v>NULL</v>
          </cell>
          <cell r="W349" t="str">
            <v>M</v>
          </cell>
          <cell r="X349">
            <v>34625</v>
          </cell>
          <cell r="Y349">
            <v>40</v>
          </cell>
          <cell r="Z349">
            <v>5</v>
          </cell>
          <cell r="AA349" t="str">
            <v>NULL</v>
          </cell>
          <cell r="AB349" t="str">
            <v>NULL</v>
          </cell>
          <cell r="AC349" t="str">
            <v>Â¿Cual es el sueldo del subgobernador Javier GuzmÃ¡n?&lt;br&gt;</v>
          </cell>
        </row>
        <row r="350">
          <cell r="A350">
            <v>6110000044216</v>
          </cell>
          <cell r="B350">
            <v>61100</v>
          </cell>
          <cell r="C350">
            <v>1</v>
          </cell>
          <cell r="D350">
            <v>42725</v>
          </cell>
          <cell r="E350" t="str">
            <v>NULL</v>
          </cell>
          <cell r="F350" t="str">
            <v>NULL</v>
          </cell>
          <cell r="G350" t="str">
            <v>RAMÃREZ</v>
          </cell>
          <cell r="H350" t="str">
            <v>VARGAS</v>
          </cell>
          <cell r="I350" t="str">
            <v>LUIS ENRIQUE</v>
          </cell>
          <cell r="J350" t="str">
            <v>NULL</v>
          </cell>
          <cell r="K350" t="str">
            <v>PROLONGACIÃ“N SABINO</v>
          </cell>
          <cell r="L350">
            <v>2</v>
          </cell>
          <cell r="M350" t="str">
            <v>NULL</v>
          </cell>
          <cell r="N350" t="str">
            <v>Barrio San Juan</v>
          </cell>
          <cell r="O350">
            <v>9</v>
          </cell>
          <cell r="P350">
            <v>9013</v>
          </cell>
          <cell r="Q350">
            <v>16000</v>
          </cell>
          <cell r="R350" t="str">
            <v>NULL</v>
          </cell>
          <cell r="S350" t="str">
            <v>309272122@derecho.unam.mx</v>
          </cell>
          <cell r="T350">
            <v>131</v>
          </cell>
          <cell r="U350" t="str">
            <v>NULL</v>
          </cell>
          <cell r="V350" t="str">
            <v>NULL</v>
          </cell>
          <cell r="W350" t="str">
            <v>H</v>
          </cell>
          <cell r="X350">
            <v>34245</v>
          </cell>
          <cell r="Y350">
            <v>20</v>
          </cell>
          <cell r="Z350">
            <v>5</v>
          </cell>
          <cell r="AA350" t="str">
            <v>NULL</v>
          </cell>
          <cell r="AB350" t="str">
            <v>NULL</v>
          </cell>
          <cell r="AC350" t="str">
            <v>Que informe el Banco de MÃ©xico sobre el estado de la tramitaciÃ³n de la renuncia presentada por el actual gobernador del Banco de MÃ©xico, Doctor AgustÃ­n Carstens Carstens.&lt;br&gt;</v>
          </cell>
        </row>
        <row r="351">
          <cell r="A351">
            <v>6110000042416</v>
          </cell>
          <cell r="B351">
            <v>61100</v>
          </cell>
          <cell r="C351">
            <v>1</v>
          </cell>
          <cell r="D351">
            <v>42710</v>
          </cell>
          <cell r="E351" t="str">
            <v>NULL</v>
          </cell>
          <cell r="F351" t="str">
            <v>NULL</v>
          </cell>
          <cell r="G351" t="str">
            <v>JASSO</v>
          </cell>
          <cell r="H351" t="str">
            <v>DE ANDA</v>
          </cell>
          <cell r="I351" t="str">
            <v>CARLOS VÃCTOR</v>
          </cell>
          <cell r="J351" t="str">
            <v>NULL</v>
          </cell>
          <cell r="K351" t="str">
            <v>CARRILLO PUERTO</v>
          </cell>
          <cell r="L351">
            <v>206</v>
          </cell>
          <cell r="M351" t="str">
            <v>C-101</v>
          </cell>
          <cell r="N351" t="str">
            <v>Anahuac I SecciÃ³n</v>
          </cell>
          <cell r="O351">
            <v>9</v>
          </cell>
          <cell r="P351">
            <v>9016</v>
          </cell>
          <cell r="Q351">
            <v>11320</v>
          </cell>
          <cell r="R351">
            <v>445518346398</v>
          </cell>
          <cell r="S351" t="str">
            <v>inai_ocas2016@yahoo.com</v>
          </cell>
          <cell r="T351">
            <v>131</v>
          </cell>
          <cell r="U351" t="str">
            <v>NULL</v>
          </cell>
          <cell r="V351" t="str">
            <v>NULL</v>
          </cell>
          <cell r="W351" t="str">
            <v>H</v>
          </cell>
          <cell r="X351">
            <v>25742</v>
          </cell>
          <cell r="Y351">
            <v>21</v>
          </cell>
          <cell r="Z351">
            <v>5</v>
          </cell>
          <cell r="AA351" t="str">
            <v>NULL</v>
          </cell>
          <cell r="AB351" t="str">
            <v>6110000042416.pdf</v>
          </cell>
          <cell r="AC351" t="str">
            <v>Buenos dÃ­as: Respecto a su diversa y atenta respuesta dada a una solicitud anterior y que se anexa para pronta referencia. les agradecerÃ© me ayuden con la siguiente duda. He revisado la publicaciÃ³n oficial de la cuenta pÃºblica de la SecretarÃ­a de Hacienda en la liga: http://finanzaspublicas.hacienda.gob.mx/es/Finanzas_Publicas/Cuenta_Publica Y no encuentro la informaciÃ³n relativa al Banco de MÃ©xico.  EstimarÃ© me puedan apoyar indicÃ¡ndome si existe alguna disposiciÃ³n normativa, legal, procedimental o de cualquier otra Ã­ndole que fundamente por que la informaciÃ³n presupuestal del Banco de MÃ©xico no se publica en este sitio. incluso tampoco la he encontrado en el Presupuesto de Egresos de la FederaciÃ³n en diversos aÃ±os.  Llama mi atenciÃ³n que si estÃ¡ contemplada la informaciÃ³n de otros organismos constitucionales autÃ³nomos, como lo son la CNDH, INE, INEE, INEGI, entre otros, pero no asÃ­ la del Banco de MÃ©xico.  EstimarÃ© sobremanera la respuesta, ya que no he localizado el fundamento jurÃ­dico de dicha excepciÃ³n (si es que existe) o en su caso si fuera una omisiÃ³n de la propia SHCP, para considerar la informaciÃ³n del BANXICO junto a los otros organismos constitucionales autÃ³nomos.  Mil gracias.&lt;br&gt;</v>
          </cell>
        </row>
        <row r="352">
          <cell r="A352">
            <v>6110000044316</v>
          </cell>
          <cell r="B352">
            <v>61100</v>
          </cell>
          <cell r="C352">
            <v>0</v>
          </cell>
          <cell r="D352">
            <v>42726</v>
          </cell>
          <cell r="E352" t="str">
            <v>ALFREDO IGNACIO EGAS POURAILLY</v>
          </cell>
          <cell r="F352" t="str">
            <v>NULL</v>
          </cell>
          <cell r="G352" t="str">
            <v>NULL</v>
          </cell>
          <cell r="H352" t="str">
            <v>NULL</v>
          </cell>
          <cell r="I352" t="str">
            <v>SODEXO MOTIVATION SOLUTIONS MÃ‰XICO</v>
          </cell>
          <cell r="J352" t="str">
            <v>NULL</v>
          </cell>
          <cell r="K352" t="str">
            <v>PASEO DE LOS TAMARINDOS</v>
          </cell>
          <cell r="L352">
            <v>150</v>
          </cell>
          <cell r="M352" t="str">
            <v>EDIFICIO ARCOS NORTE D, 5TO PISO</v>
          </cell>
          <cell r="N352" t="str">
            <v>Bosques de las Lomas</v>
          </cell>
          <cell r="O352">
            <v>9</v>
          </cell>
          <cell r="P352">
            <v>9004</v>
          </cell>
          <cell r="Q352">
            <v>5120</v>
          </cell>
          <cell r="R352">
            <v>5552622900</v>
          </cell>
          <cell r="S352" t="str">
            <v>karla.torres@sodexo.com</v>
          </cell>
          <cell r="T352">
            <v>131</v>
          </cell>
          <cell r="U352" t="str">
            <v>NULL</v>
          </cell>
          <cell r="V352" t="str">
            <v>NULL</v>
          </cell>
          <cell r="W352" t="str">
            <v>NULL</v>
          </cell>
          <cell r="X352" t="str">
            <v>NULL</v>
          </cell>
          <cell r="Y352">
            <v>10</v>
          </cell>
          <cell r="Z352">
            <v>5</v>
          </cell>
          <cell r="AA352" t="str">
            <v>NULL</v>
          </cell>
          <cell r="AB352" t="str">
            <v>NULL</v>
          </cell>
          <cell r="AC352" t="str">
            <v>El artÃ­culo 27 fracciÃ³n III de la Ley del Impuesto sobre la renta, establece que Ãºnicamente serÃ¡n consideradas como deducciones autorizadas aquellas transacciones que sean amparadas por un comprobante fiscal, y que los pagos cuyo monto exceda de $2,000.00 se efectÃºen mediante transferencia electrÃ³nica, cheque nominativo, tarjeta de crÃ©dito, de dÃ©bito, de servicios, o de los denominados monederos electrÃ³nicos autorizados por el SAT. De acuerdo con el punto 2.7.1.33 de la resoluciÃ³n de la miscelÃ¡nea fiscal establece que tarjeta de servicio son aquellas emitidas por empresas comerciales no bancarias en tÃ©rminos de las disposiciones que al efecto expide el Banco de MÃ©xico.  En virtud de lo anterior solicitamos se nos indique lo siguiente: - CuÃ¡les son las disposiciones aplicables para la emisiÃ³n y operaciÃ³n de las tarjetas de servicio. - SeÃ±ale los requisitos o lineamientos legales para la emisiÃ³n y operaciÃ³n de este tipo de tarjetas. &lt;br&gt;</v>
          </cell>
        </row>
        <row r="353">
          <cell r="A353">
            <v>6110000044416</v>
          </cell>
          <cell r="B353">
            <v>61100</v>
          </cell>
          <cell r="C353">
            <v>1</v>
          </cell>
          <cell r="D353">
            <v>42732</v>
          </cell>
          <cell r="E353" t="str">
            <v>NULL</v>
          </cell>
          <cell r="F353" t="str">
            <v>NULL</v>
          </cell>
          <cell r="G353" t="str">
            <v>MORALES</v>
          </cell>
          <cell r="H353" t="str">
            <v>ZEPEDA</v>
          </cell>
          <cell r="I353" t="str">
            <v>MIGUEL ANTONIO</v>
          </cell>
          <cell r="J353" t="str">
            <v>NULL</v>
          </cell>
          <cell r="K353" t="str">
            <v>CERRADA DE GABRIEL MANCERA</v>
          </cell>
          <cell r="L353">
            <v>16</v>
          </cell>
          <cell r="M353">
            <v>13</v>
          </cell>
          <cell r="N353" t="str">
            <v>Del Valle Norte</v>
          </cell>
          <cell r="O353">
            <v>9</v>
          </cell>
          <cell r="P353">
            <v>9014</v>
          </cell>
          <cell r="Q353">
            <v>3103</v>
          </cell>
          <cell r="R353">
            <v>445540594595</v>
          </cell>
          <cell r="S353" t="str">
            <v>anmoralesz3@gmail.com</v>
          </cell>
          <cell r="T353">
            <v>131</v>
          </cell>
          <cell r="U353" t="str">
            <v>NULL</v>
          </cell>
          <cell r="V353" t="str">
            <v>NULL</v>
          </cell>
          <cell r="W353" t="str">
            <v>H</v>
          </cell>
          <cell r="X353">
            <v>31178</v>
          </cell>
          <cell r="Y353">
            <v>21</v>
          </cell>
          <cell r="Z353">
            <v>5</v>
          </cell>
          <cell r="AA353" t="str">
            <v>NULL</v>
          </cell>
          <cell r="AB353" t="str">
            <v>NULL</v>
          </cell>
          <cell r="AC353" t="str">
            <v>Quiero el Ã­ndice de lo expedientes clasificados como reservados que se tenga registro de los aÃ±os 2016, 2015, 2014, 2013, 2012, 2011 y 2011, asimismo quiero un listado de todos los expedientes que se hayan clasificado como reservados por parte del ComitÃ© de Transparencia correspondiente a la instituciÃ³n con el periodo de reserva aplicable a cada uno de los expedientes. En electrÃ³nico y en formato pfd.&lt;br&gt;</v>
          </cell>
        </row>
        <row r="354">
          <cell r="A354">
            <v>6110000042516</v>
          </cell>
          <cell r="B354">
            <v>61100</v>
          </cell>
          <cell r="C354">
            <v>1</v>
          </cell>
          <cell r="D354">
            <v>42711</v>
          </cell>
          <cell r="E354" t="str">
            <v xml:space="preserve">  </v>
          </cell>
          <cell r="F354" t="str">
            <v>NULL</v>
          </cell>
          <cell r="G354" t="str">
            <v>JIMENEZ</v>
          </cell>
          <cell r="H354" t="str">
            <v>PACHECO</v>
          </cell>
          <cell r="I354" t="str">
            <v>JAVIER</v>
          </cell>
          <cell r="J354" t="str">
            <v>NULL</v>
          </cell>
          <cell r="K354" t="str">
            <v xml:space="preserve">  </v>
          </cell>
          <cell r="L354" t="str">
            <v xml:space="preserve">  </v>
          </cell>
          <cell r="M354" t="str">
            <v xml:space="preserve">  </v>
          </cell>
          <cell r="N354" t="str">
            <v xml:space="preserve">  </v>
          </cell>
          <cell r="O354">
            <v>99</v>
          </cell>
          <cell r="P354">
            <v>999</v>
          </cell>
          <cell r="Q354" t="str">
            <v>null</v>
          </cell>
          <cell r="R354">
            <v>0</v>
          </cell>
          <cell r="S354" t="str">
            <v>dehe.nyute@gmail.com</v>
          </cell>
          <cell r="T354">
            <v>131</v>
          </cell>
          <cell r="U354" t="str">
            <v>NULL</v>
          </cell>
          <cell r="V354" t="str">
            <v>NULL</v>
          </cell>
          <cell r="W354" t="str">
            <v>H</v>
          </cell>
          <cell r="X354">
            <v>42370</v>
          </cell>
          <cell r="Y354">
            <v>0</v>
          </cell>
          <cell r="Z354">
            <v>5</v>
          </cell>
          <cell r="AA354" t="str">
            <v>Ninguno</v>
          </cell>
          <cell r="AB354" t="str">
            <v>6110000042516.pdf</v>
          </cell>
          <cell r="AC354" t="str">
            <v>Solicito de todos lo FUNCIONARIOS del Banco de MÃ©xico el nombre, puesto y factor, que consiste en el tiempo laborado mas la edad del individuo, tambiÃ©n solicito el factor de los integrantes de la junta de gobierno como la del Gobernador AgustÃ­n Carstens.</v>
          </cell>
        </row>
        <row r="355">
          <cell r="A355">
            <v>6110000044516</v>
          </cell>
          <cell r="B355">
            <v>61100</v>
          </cell>
          <cell r="C355">
            <v>0</v>
          </cell>
          <cell r="D355">
            <v>42732</v>
          </cell>
          <cell r="E355" t="str">
            <v>VIVIANAN FUENTES</v>
          </cell>
          <cell r="F355" t="str">
            <v>NULL</v>
          </cell>
          <cell r="G355" t="str">
            <v>NULL</v>
          </cell>
          <cell r="H355" t="str">
            <v>NULL</v>
          </cell>
          <cell r="I355" t="str">
            <v>AGENCIA DIGITAL PDC</v>
          </cell>
          <cell r="J355" t="str">
            <v>NULL</v>
          </cell>
          <cell r="K355" t="str">
            <v>RADAMES GAXIOLA</v>
          </cell>
          <cell r="L355">
            <v>637</v>
          </cell>
          <cell r="M355" t="str">
            <v>NULL</v>
          </cell>
          <cell r="N355" t="str">
            <v>EscuadrÃ³n 201</v>
          </cell>
          <cell r="O355">
            <v>9</v>
          </cell>
          <cell r="P355">
            <v>9007</v>
          </cell>
          <cell r="Q355">
            <v>9060</v>
          </cell>
          <cell r="R355" t="str">
            <v>NULL</v>
          </cell>
          <cell r="S355" t="str">
            <v>vivisyya@gmail.com</v>
          </cell>
          <cell r="T355">
            <v>131</v>
          </cell>
          <cell r="U355" t="str">
            <v>NULL</v>
          </cell>
          <cell r="V355" t="str">
            <v>NULL</v>
          </cell>
          <cell r="W355" t="str">
            <v>NULL</v>
          </cell>
          <cell r="X355" t="str">
            <v>NULL</v>
          </cell>
          <cell r="Y355">
            <v>45</v>
          </cell>
          <cell r="Z355">
            <v>5</v>
          </cell>
          <cell r="AA355" t="str">
            <v>NULL</v>
          </cell>
          <cell r="AB355" t="str">
            <v>NULL</v>
          </cell>
          <cell r="AC355" t="str">
            <v>Solicito documento donde se observe el gasto monetario asÃ­ como toda informaciÃ³n relacionada con la liquidaciÃ³n que serÃ¡ otorgada a AgustÃ­n Carstens al dejar el cargo de gobernador del banco de mÃ©xico.&lt;br&gt;</v>
          </cell>
        </row>
        <row r="356">
          <cell r="A356">
            <v>6110000042616</v>
          </cell>
          <cell r="B356">
            <v>61100</v>
          </cell>
          <cell r="C356">
            <v>1</v>
          </cell>
          <cell r="D356">
            <v>42711</v>
          </cell>
          <cell r="E356" t="str">
            <v xml:space="preserve">  </v>
          </cell>
          <cell r="F356" t="str">
            <v>NULL</v>
          </cell>
          <cell r="G356" t="str">
            <v>JIMENEZ</v>
          </cell>
          <cell r="H356" t="str">
            <v>PACHECO</v>
          </cell>
          <cell r="I356" t="str">
            <v>JAVIER</v>
          </cell>
          <cell r="J356" t="str">
            <v>NULL</v>
          </cell>
          <cell r="K356" t="str">
            <v xml:space="preserve">  </v>
          </cell>
          <cell r="L356" t="str">
            <v xml:space="preserve">  </v>
          </cell>
          <cell r="M356" t="str">
            <v xml:space="preserve">  </v>
          </cell>
          <cell r="N356" t="str">
            <v xml:space="preserve">  </v>
          </cell>
          <cell r="O356">
            <v>99</v>
          </cell>
          <cell r="P356">
            <v>999</v>
          </cell>
          <cell r="Q356" t="str">
            <v>null</v>
          </cell>
          <cell r="R356">
            <v>0</v>
          </cell>
          <cell r="S356" t="str">
            <v>dehe.nyute@gmail.com</v>
          </cell>
          <cell r="T356">
            <v>131</v>
          </cell>
          <cell r="U356" t="str">
            <v>NULL</v>
          </cell>
          <cell r="V356" t="str">
            <v>NULL</v>
          </cell>
          <cell r="W356" t="str">
            <v>H</v>
          </cell>
          <cell r="X356">
            <v>42370</v>
          </cell>
          <cell r="Y356">
            <v>0</v>
          </cell>
          <cell r="Z356">
            <v>5</v>
          </cell>
          <cell r="AA356" t="str">
            <v>Ninguno</v>
          </cell>
          <cell r="AB356" t="str">
            <v>6110000042616.pdf</v>
          </cell>
          <cell r="AC356" t="str">
            <v>Solicito de todos lo FUNCIONARIOS del Banco de MÃ©xico el nombre, puesto y factor, que consiste en el tiempo laborado mas la edad del individuo, tambiÃ©n solicito el factor de los integrantes de la junta de gobierno como la del Gobernador AgustÃ­n Carstens.</v>
          </cell>
        </row>
        <row r="357">
          <cell r="A357">
            <v>6110000042716</v>
          </cell>
          <cell r="B357">
            <v>61100</v>
          </cell>
          <cell r="C357">
            <v>1</v>
          </cell>
          <cell r="D357">
            <v>42712</v>
          </cell>
          <cell r="E357" t="str">
            <v>NULL</v>
          </cell>
          <cell r="F357" t="str">
            <v>NULL</v>
          </cell>
          <cell r="G357" t="str">
            <v>GARCÃA</v>
          </cell>
          <cell r="H357" t="str">
            <v>RAMÃREZ</v>
          </cell>
          <cell r="I357" t="str">
            <v>KARINA</v>
          </cell>
          <cell r="J357" t="str">
            <v>NULL</v>
          </cell>
          <cell r="K357" t="str">
            <v>DAVID HINOJOSA</v>
          </cell>
          <cell r="L357">
            <v>4035</v>
          </cell>
          <cell r="M357" t="str">
            <v>NULL</v>
          </cell>
          <cell r="N357" t="str">
            <v>TetlÃ¡n</v>
          </cell>
          <cell r="O357">
            <v>14</v>
          </cell>
          <cell r="P357">
            <v>14039</v>
          </cell>
          <cell r="Q357">
            <v>44820</v>
          </cell>
          <cell r="R357" t="str">
            <v>NULL</v>
          </cell>
          <cell r="S357" t="str">
            <v>es162003958@unadmexico.mx</v>
          </cell>
          <cell r="T357">
            <v>131</v>
          </cell>
          <cell r="U357" t="str">
            <v>NULL</v>
          </cell>
          <cell r="V357" t="str">
            <v>NULL</v>
          </cell>
          <cell r="W357" t="str">
            <v>M</v>
          </cell>
          <cell r="X357">
            <v>30415</v>
          </cell>
          <cell r="Y357">
            <v>21</v>
          </cell>
          <cell r="Z357">
            <v>5</v>
          </cell>
          <cell r="AA357" t="str">
            <v>NULL</v>
          </cell>
          <cell r="AB357" t="str">
            <v>NULL</v>
          </cell>
          <cell r="AC357" t="str">
            <v>Recursos pÃºblicos utilizados para programas de gobierno&lt;br&gt;</v>
          </cell>
        </row>
        <row r="358">
          <cell r="A358">
            <v>6110000042816</v>
          </cell>
          <cell r="B358">
            <v>61100</v>
          </cell>
          <cell r="C358">
            <v>1</v>
          </cell>
          <cell r="D358">
            <v>42712</v>
          </cell>
          <cell r="E358" t="str">
            <v>NULL</v>
          </cell>
          <cell r="F358" t="str">
            <v>NULL</v>
          </cell>
          <cell r="G358" t="str">
            <v>VILLEGAS</v>
          </cell>
          <cell r="H358" t="str">
            <v>NULL</v>
          </cell>
          <cell r="I358" t="str">
            <v>VIRGINIA</v>
          </cell>
          <cell r="J358" t="str">
            <v>NULL</v>
          </cell>
          <cell r="K358" t="str">
            <v>TULIPANES</v>
          </cell>
          <cell r="L358" t="str">
            <v>EDIF 17</v>
          </cell>
          <cell r="M358" t="str">
            <v>DEPT 101</v>
          </cell>
          <cell r="N358" t="str">
            <v>Campestre</v>
          </cell>
          <cell r="O358">
            <v>17</v>
          </cell>
          <cell r="P358">
            <v>17011</v>
          </cell>
          <cell r="Q358">
            <v>62553</v>
          </cell>
          <cell r="R358" t="str">
            <v>NULL</v>
          </cell>
          <cell r="S358" t="str">
            <v>beckyvillegas793@gmail.com</v>
          </cell>
          <cell r="T358">
            <v>131</v>
          </cell>
          <cell r="U358" t="str">
            <v>NULL</v>
          </cell>
          <cell r="V358" t="str">
            <v>NULL</v>
          </cell>
          <cell r="W358" t="str">
            <v>M</v>
          </cell>
          <cell r="X358" t="str">
            <v>NULL</v>
          </cell>
          <cell r="Y358">
            <v>21</v>
          </cell>
          <cell r="Z358">
            <v>6</v>
          </cell>
          <cell r="AA358" t="str">
            <v>correo</v>
          </cell>
          <cell r="AB358" t="str">
            <v>NULL</v>
          </cell>
          <cell r="AC358" t="str">
            <v>LA SITUACIÃ“N ECONÃ“MICA DE MÃ‰XICO Como promueve el banco nacional de MÃ©xico el desarrollo financiero para la estabilidad del poder adquisitivo y que necesita MÃ©xico para lograr ser un paÃ­s sustentable principalmente para EEUU &lt;br&gt;</v>
          </cell>
        </row>
        <row r="359">
          <cell r="A359">
            <v>6110000042916</v>
          </cell>
          <cell r="B359">
            <v>61100</v>
          </cell>
          <cell r="C359">
            <v>1</v>
          </cell>
          <cell r="D359">
            <v>42713</v>
          </cell>
          <cell r="E359" t="str">
            <v>NULL</v>
          </cell>
          <cell r="F359" t="str">
            <v>NULL</v>
          </cell>
          <cell r="G359" t="str">
            <v>PULIDO</v>
          </cell>
          <cell r="H359" t="str">
            <v>PEREA</v>
          </cell>
          <cell r="I359" t="str">
            <v>FRANCISCO ALEJANDRO</v>
          </cell>
          <cell r="J359" t="str">
            <v>NULL</v>
          </cell>
          <cell r="K359" t="str">
            <v>AVENIDA AQUILES SERDAN</v>
          </cell>
          <cell r="L359">
            <v>430</v>
          </cell>
          <cell r="M359" t="str">
            <v>1-B</v>
          </cell>
          <cell r="N359" t="str">
            <v>Angel Zimbron</v>
          </cell>
          <cell r="O359">
            <v>9</v>
          </cell>
          <cell r="P359">
            <v>9002</v>
          </cell>
          <cell r="Q359">
            <v>2099</v>
          </cell>
          <cell r="R359" t="str">
            <v>NULL</v>
          </cell>
          <cell r="S359" t="str">
            <v>mayatlantida@live.com</v>
          </cell>
          <cell r="T359">
            <v>131</v>
          </cell>
          <cell r="U359" t="str">
            <v>NULL</v>
          </cell>
          <cell r="V359" t="str">
            <v>NULL</v>
          </cell>
          <cell r="W359" t="str">
            <v>H</v>
          </cell>
          <cell r="X359">
            <v>27044</v>
          </cell>
          <cell r="Y359">
            <v>13</v>
          </cell>
          <cell r="Z359">
            <v>5</v>
          </cell>
          <cell r="AA359" t="str">
            <v>NULL</v>
          </cell>
          <cell r="AB359" t="str">
            <v>NULL</v>
          </cell>
          <cell r="AC359" t="str">
            <v>Con respecto a su entrevista radiofÃ³nica del dia 2 de diciembre de 2016, consultable en la siguiente liga: http://www.dineroenimagen.com/2016-12-02/80942 ,  en la cual manifestÃ³: "SÃ­, podemos ver un poquito mÃ¡s de inflaciÃ³n, pero yo confÃ­o que la podamos mantener claramente por debajo del lÃ­mite superior de nuestro intervalo del 4 por ciento", dijo Carstens en una entrevista radiofÃ³nica". 1.- Deseamos saber, que acciones y actos administrativos HA REALIZADO BANXICO, DURANTE ENERO DE 2014 A NOVIEMBRE DE 2016, para efectos de evitar la inflaciÃ³n y la depreciaciÃ³n de la moneda, en los tÃ©rminos que la legislaciÃ³n nacional le faculta y obliga, pues en tÃ©rminos de la ley de la materia, al BANXICO le corresponde hacer que la moneda mantenga su valor, y evitar que el peso se devalÃºe. &lt;br&gt;</v>
          </cell>
        </row>
        <row r="360">
          <cell r="A360">
            <v>6110000043016</v>
          </cell>
          <cell r="B360">
            <v>61100</v>
          </cell>
          <cell r="C360">
            <v>1</v>
          </cell>
          <cell r="D360">
            <v>42713</v>
          </cell>
          <cell r="E360" t="str">
            <v>NULL</v>
          </cell>
          <cell r="F360" t="str">
            <v>NULL</v>
          </cell>
          <cell r="G360" t="str">
            <v>GARCIA</v>
          </cell>
          <cell r="H360" t="str">
            <v>RAYGOZA</v>
          </cell>
          <cell r="I360" t="str">
            <v>MANUEL</v>
          </cell>
          <cell r="J360" t="str">
            <v>NULL</v>
          </cell>
          <cell r="K360" t="str">
            <v>DOMICILIO CONOCIDO</v>
          </cell>
          <cell r="L360">
            <v>0</v>
          </cell>
          <cell r="M360" t="str">
            <v>NULL</v>
          </cell>
          <cell r="N360" t="str">
            <v>La Embocada</v>
          </cell>
          <cell r="O360">
            <v>25</v>
          </cell>
          <cell r="P360">
            <v>25004</v>
          </cell>
          <cell r="Q360">
            <v>82605</v>
          </cell>
          <cell r="R360" t="str">
            <v>NULL</v>
          </cell>
          <cell r="S360" t="str">
            <v>raygoza816@gmail.com</v>
          </cell>
          <cell r="T360">
            <v>131</v>
          </cell>
          <cell r="U360" t="str">
            <v>NULL</v>
          </cell>
          <cell r="V360" t="str">
            <v>NULL</v>
          </cell>
          <cell r="W360" t="str">
            <v>H</v>
          </cell>
          <cell r="X360">
            <v>42312</v>
          </cell>
          <cell r="Y360">
            <v>23</v>
          </cell>
          <cell r="Z360">
            <v>5</v>
          </cell>
          <cell r="AA360" t="str">
            <v>NULL</v>
          </cell>
          <cell r="AB360" t="str">
            <v>NULL</v>
          </cell>
          <cell r="AC360" t="str">
            <v>Â¿QuÃ© es un banco central? Â¿QuÃ© es y para quÃ© sirve el Banco de MÃ©xico? Â¿QuÃ© hace el Banco de MÃ©xico en el sistema financiero?&lt;br&gt;</v>
          </cell>
        </row>
        <row r="361">
          <cell r="A361">
            <v>6110000043116</v>
          </cell>
          <cell r="B361">
            <v>61100</v>
          </cell>
          <cell r="C361">
            <v>1</v>
          </cell>
          <cell r="D361">
            <v>42717</v>
          </cell>
          <cell r="E361" t="str">
            <v>NULL</v>
          </cell>
          <cell r="F361" t="str">
            <v>NULL</v>
          </cell>
          <cell r="G361" t="str">
            <v>TREJO</v>
          </cell>
          <cell r="H361" t="str">
            <v>ROMAN</v>
          </cell>
          <cell r="I361" t="str">
            <v>URIEL</v>
          </cell>
          <cell r="J361" t="str">
            <v>NULL</v>
          </cell>
          <cell r="K361" t="str">
            <v>ATANACIO VIDAL</v>
          </cell>
          <cell r="L361">
            <v>14</v>
          </cell>
          <cell r="M361" t="str">
            <v>NULL</v>
          </cell>
          <cell r="N361" t="str">
            <v>Oacalco</v>
          </cell>
          <cell r="O361">
            <v>17</v>
          </cell>
          <cell r="P361">
            <v>17029</v>
          </cell>
          <cell r="Q361">
            <v>62737</v>
          </cell>
          <cell r="R361">
            <v>7773071428</v>
          </cell>
          <cell r="S361" t="str">
            <v>uri_678@hotmail.com</v>
          </cell>
          <cell r="T361">
            <v>131</v>
          </cell>
          <cell r="U361" t="str">
            <v>NULL</v>
          </cell>
          <cell r="V361" t="str">
            <v>NULL</v>
          </cell>
          <cell r="W361" t="str">
            <v>H</v>
          </cell>
          <cell r="X361">
            <v>33083</v>
          </cell>
          <cell r="Y361">
            <v>21</v>
          </cell>
          <cell r="Z361">
            <v>5</v>
          </cell>
          <cell r="AA361" t="str">
            <v>NULL</v>
          </cell>
          <cell r="AB361" t="str">
            <v>NULL</v>
          </cell>
          <cell r="AC361" t="str">
            <v>Previamente  tras a ver consultado la informaciÃ³n sobro la provisiÃ³n de billetes y monedas. En la pÃ¡gina http://www.banxico.org.mx/divulgacion/billetes-y-monedas/participacion-del-banco-mexic.html Hace menciÃ³n que para iniciar el proceso de fabricaciÃ³n, se debe conocer con anticipaciÃ³n la cantidad de billetes y monedas. Para ello, el Banco de MÃ©xico toma en cuenta las denominaciones que se requieren en todo el paÃ­s, la cantidad de billetes y monedas que el pÃºblico prefiere usar en lugar de otros medios de pago (cheques, tarjetas de dÃ©bito, etc.), los costos de fabricaciÃ³n, y la cantidad de billetes que deben ser reemplazados.  Las dudas que me surgen son las siguientes:  Â¿CuÃ¡les son los parÃ¡metros con los que se deben contar para que llevar acabo la fabricaciÃ³n de la moneda nacional mexicana? Â¿QuiÃ©n o quienes autorizar dicha solicitud? Â¿En quÃ© aÃ±o se ha realizado la mayor fabricaciÃ³n de billetes y monedas de nuestro paÃ­s? &lt;br&gt;</v>
          </cell>
        </row>
        <row r="362">
          <cell r="A362">
            <v>6110000043216</v>
          </cell>
          <cell r="B362">
            <v>61100</v>
          </cell>
          <cell r="C362">
            <v>1</v>
          </cell>
          <cell r="D362">
            <v>42717</v>
          </cell>
          <cell r="E362" t="str">
            <v>NULL</v>
          </cell>
          <cell r="F362" t="str">
            <v>NULL</v>
          </cell>
          <cell r="G362" t="str">
            <v>ROCHA</v>
          </cell>
          <cell r="H362" t="str">
            <v>CORTES</v>
          </cell>
          <cell r="I362" t="str">
            <v>GRECIA SELENE</v>
          </cell>
          <cell r="J362" t="str">
            <v>NULL</v>
          </cell>
          <cell r="K362" t="str">
            <v>SOLIDARIDAD</v>
          </cell>
          <cell r="L362">
            <v>56</v>
          </cell>
          <cell r="M362">
            <v>57</v>
          </cell>
          <cell r="N362" t="str">
            <v>Ventura Puente</v>
          </cell>
          <cell r="O362">
            <v>16</v>
          </cell>
          <cell r="P362">
            <v>16053</v>
          </cell>
          <cell r="Q362">
            <v>58020</v>
          </cell>
          <cell r="R362">
            <v>444434093529</v>
          </cell>
          <cell r="S362" t="str">
            <v>gresy_159@hotmail.com</v>
          </cell>
          <cell r="T362">
            <v>131</v>
          </cell>
          <cell r="U362" t="str">
            <v>NULL</v>
          </cell>
          <cell r="V362" t="str">
            <v>NULL</v>
          </cell>
          <cell r="W362" t="str">
            <v>M</v>
          </cell>
          <cell r="X362">
            <v>33756</v>
          </cell>
          <cell r="Y362">
            <v>21</v>
          </cell>
          <cell r="Z362">
            <v>5</v>
          </cell>
          <cell r="AA362" t="str">
            <v>NULL</v>
          </cell>
          <cell r="AB362" t="str">
            <v>NULL</v>
          </cell>
          <cell r="AC362" t="str">
            <v>Â¿CuÃ¡l es el sueldo mensual del secretario  de gobernaciÃ³n  Miguel Ãngel Osorio Chong?&lt;br&gt;</v>
          </cell>
        </row>
        <row r="363">
          <cell r="A363">
            <v>6110000043516</v>
          </cell>
          <cell r="B363">
            <v>61100</v>
          </cell>
          <cell r="C363">
            <v>1</v>
          </cell>
          <cell r="D363">
            <v>42717</v>
          </cell>
          <cell r="E363" t="str">
            <v>NULL</v>
          </cell>
          <cell r="F363" t="str">
            <v>NULL</v>
          </cell>
          <cell r="G363" t="str">
            <v>MORA</v>
          </cell>
          <cell r="H363" t="str">
            <v>CISNEROS</v>
          </cell>
          <cell r="I363" t="str">
            <v>VIRIDIANA</v>
          </cell>
          <cell r="J363" t="str">
            <v>NULL</v>
          </cell>
          <cell r="K363" t="str">
            <v>ANDADOR E</v>
          </cell>
          <cell r="L363">
            <v>40</v>
          </cell>
          <cell r="M363">
            <v>40</v>
          </cell>
          <cell r="N363" t="str">
            <v>Erendira</v>
          </cell>
          <cell r="O363">
            <v>16</v>
          </cell>
          <cell r="P363">
            <v>16053</v>
          </cell>
          <cell r="Q363">
            <v>58240</v>
          </cell>
          <cell r="R363">
            <v>4434431249452</v>
          </cell>
          <cell r="S363" t="str">
            <v>viry__13145@hotmail.com</v>
          </cell>
          <cell r="T363">
            <v>131</v>
          </cell>
          <cell r="U363" t="str">
            <v>NULL</v>
          </cell>
          <cell r="V363" t="str">
            <v>NULL</v>
          </cell>
          <cell r="W363" t="str">
            <v>M</v>
          </cell>
          <cell r="X363">
            <v>35337</v>
          </cell>
          <cell r="Y363">
            <v>21</v>
          </cell>
          <cell r="Z363">
            <v>5</v>
          </cell>
          <cell r="AA363" t="str">
            <v>NULL</v>
          </cell>
          <cell r="AB363" t="str">
            <v>NULL</v>
          </cell>
          <cell r="AC363" t="str">
            <v>Â¿CuÃ¡l es el  PIB del 2005 de MÃ©xico?&lt;br&gt;</v>
          </cell>
        </row>
        <row r="364">
          <cell r="A364">
            <v>6110000043416</v>
          </cell>
          <cell r="B364">
            <v>61100</v>
          </cell>
          <cell r="C364">
            <v>1</v>
          </cell>
          <cell r="D364">
            <v>42717</v>
          </cell>
          <cell r="E364" t="str">
            <v>NULL</v>
          </cell>
          <cell r="F364" t="str">
            <v>NULL</v>
          </cell>
          <cell r="G364" t="str">
            <v>MARTINEZ</v>
          </cell>
          <cell r="H364" t="str">
            <v>MORFIN</v>
          </cell>
          <cell r="I364" t="str">
            <v>ALEJANDRO</v>
          </cell>
          <cell r="J364" t="str">
            <v>NULL</v>
          </cell>
          <cell r="K364" t="str">
            <v>CIRCUITO PINAR DEL RIO</v>
          </cell>
          <cell r="L364">
            <v>124</v>
          </cell>
          <cell r="M364" t="str">
            <v>NULL</v>
          </cell>
          <cell r="N364" t="str">
            <v>Los Pinos de MichoacÃ¡n</v>
          </cell>
          <cell r="O364">
            <v>16</v>
          </cell>
          <cell r="P364">
            <v>16053</v>
          </cell>
          <cell r="Q364">
            <v>58057</v>
          </cell>
          <cell r="R364" t="str">
            <v>NULL</v>
          </cell>
          <cell r="S364" t="str">
            <v>alexmorf97@gmail.com</v>
          </cell>
          <cell r="T364">
            <v>131</v>
          </cell>
          <cell r="U364" t="str">
            <v>NULL</v>
          </cell>
          <cell r="V364" t="str">
            <v>NULL</v>
          </cell>
          <cell r="W364" t="str">
            <v>H</v>
          </cell>
          <cell r="X364">
            <v>35594</v>
          </cell>
          <cell r="Y364">
            <v>21</v>
          </cell>
          <cell r="Z364">
            <v>5</v>
          </cell>
          <cell r="AA364" t="str">
            <v>NULL</v>
          </cell>
          <cell r="AB364" t="str">
            <v>NULL</v>
          </cell>
          <cell r="AC364" t="str">
            <v>Â¿CuÃ¡l es el salario anual del presidente?&lt;br&gt;</v>
          </cell>
        </row>
        <row r="365">
          <cell r="A365">
            <v>6110000043316</v>
          </cell>
          <cell r="B365">
            <v>61100</v>
          </cell>
          <cell r="C365">
            <v>1</v>
          </cell>
          <cell r="D365">
            <v>42717</v>
          </cell>
          <cell r="E365" t="str">
            <v>NULL</v>
          </cell>
          <cell r="F365" t="str">
            <v>NULL</v>
          </cell>
          <cell r="G365" t="str">
            <v>SALAS</v>
          </cell>
          <cell r="H365" t="str">
            <v>NULL</v>
          </cell>
          <cell r="I365" t="str">
            <v>MELISSA</v>
          </cell>
          <cell r="J365" t="str">
            <v>NULL</v>
          </cell>
          <cell r="K365" t="str">
            <v>INFIERNILLO</v>
          </cell>
          <cell r="L365">
            <v>8</v>
          </cell>
          <cell r="M365">
            <v>6</v>
          </cell>
          <cell r="N365" t="str">
            <v>Independencia</v>
          </cell>
          <cell r="O365">
            <v>25</v>
          </cell>
          <cell r="P365">
            <v>25012</v>
          </cell>
          <cell r="Q365">
            <v>82010</v>
          </cell>
          <cell r="R365">
            <v>6692493175</v>
          </cell>
          <cell r="S365" t="str">
            <v>meelisa_salas@hotmail.com</v>
          </cell>
          <cell r="T365">
            <v>131</v>
          </cell>
          <cell r="U365" t="str">
            <v>NULL</v>
          </cell>
          <cell r="V365" t="str">
            <v>NULL</v>
          </cell>
          <cell r="W365" t="str">
            <v>M</v>
          </cell>
          <cell r="X365" t="str">
            <v>NULL</v>
          </cell>
          <cell r="Y365">
            <v>21</v>
          </cell>
          <cell r="Z365">
            <v>5</v>
          </cell>
          <cell r="AA365" t="str">
            <v>NULL</v>
          </cell>
          <cell r="AB365" t="str">
            <v>NULL</v>
          </cell>
          <cell r="AC365" t="str">
            <v>Â¿Cual es la sede central de bancos de mexico?&lt;br&gt;</v>
          </cell>
        </row>
        <row r="366">
          <cell r="A366">
            <v>6110000043616</v>
          </cell>
          <cell r="B366">
            <v>61100</v>
          </cell>
          <cell r="C366">
            <v>1</v>
          </cell>
          <cell r="D366">
            <v>42718</v>
          </cell>
          <cell r="E366" t="str">
            <v>NULL</v>
          </cell>
          <cell r="F366" t="str">
            <v>NULL</v>
          </cell>
          <cell r="G366" t="str">
            <v>GONZALEZ</v>
          </cell>
          <cell r="H366" t="str">
            <v>NULL</v>
          </cell>
          <cell r="I366" t="str">
            <v>DANIELA</v>
          </cell>
          <cell r="J366" t="str">
            <v>NULL</v>
          </cell>
          <cell r="K366" t="str">
            <v>JAIME BALMES</v>
          </cell>
          <cell r="L366">
            <v>11</v>
          </cell>
          <cell r="M366" t="str">
            <v>NULL</v>
          </cell>
          <cell r="N366" t="str">
            <v>Polanco I SecciÃ³n</v>
          </cell>
          <cell r="O366">
            <v>9</v>
          </cell>
          <cell r="P366">
            <v>9016</v>
          </cell>
          <cell r="Q366">
            <v>11510</v>
          </cell>
          <cell r="R366" t="str">
            <v>NULL</v>
          </cell>
          <cell r="S366" t="str">
            <v>dg713571@gmail.com</v>
          </cell>
          <cell r="T366">
            <v>131</v>
          </cell>
          <cell r="U366" t="str">
            <v>NULL</v>
          </cell>
          <cell r="V366" t="str">
            <v>NULL</v>
          </cell>
          <cell r="W366" t="str">
            <v>M</v>
          </cell>
          <cell r="X366" t="str">
            <v>NULL</v>
          </cell>
          <cell r="Y366">
            <v>10</v>
          </cell>
          <cell r="Z366">
            <v>5</v>
          </cell>
          <cell r="AA366" t="str">
            <v>NULL</v>
          </cell>
          <cell r="AB366" t="str">
            <v>NULL</v>
          </cell>
          <cell r="AC366" t="str">
            <v>InformaciÃ³n de los fondos y fideicomisos operados por la dependencia, sus organismos desconcentrados y descentralizados.&lt;br&gt;</v>
          </cell>
        </row>
        <row r="367">
          <cell r="A367">
            <v>6110000043716</v>
          </cell>
          <cell r="B367">
            <v>61100</v>
          </cell>
          <cell r="C367">
            <v>1</v>
          </cell>
          <cell r="D367">
            <v>42720</v>
          </cell>
          <cell r="E367" t="str">
            <v>NULL</v>
          </cell>
          <cell r="F367" t="str">
            <v>NULL</v>
          </cell>
          <cell r="G367" t="str">
            <v>BARRERA</v>
          </cell>
          <cell r="H367" t="str">
            <v>CARRANZA</v>
          </cell>
          <cell r="I367" t="str">
            <v>BRENDA MERITT</v>
          </cell>
          <cell r="J367" t="str">
            <v>NULL</v>
          </cell>
          <cell r="K367" t="str">
            <v>MARIANO ESCOBEDO</v>
          </cell>
          <cell r="L367" t="str">
            <v>353-A</v>
          </cell>
          <cell r="M367">
            <v>1402</v>
          </cell>
          <cell r="N367" t="str">
            <v>Polanco III SecciÃ³n</v>
          </cell>
          <cell r="O367">
            <v>9</v>
          </cell>
          <cell r="P367">
            <v>9016</v>
          </cell>
          <cell r="Q367">
            <v>11540</v>
          </cell>
          <cell r="R367" t="str">
            <v>+52 1 (55) 5906 2525</v>
          </cell>
          <cell r="S367" t="str">
            <v>brenda.barrera@bufetedebuen.com.mx</v>
          </cell>
          <cell r="T367">
            <v>131</v>
          </cell>
          <cell r="U367" t="str">
            <v>NULL</v>
          </cell>
          <cell r="V367" t="str">
            <v>NULL</v>
          </cell>
          <cell r="W367" t="str">
            <v>H</v>
          </cell>
          <cell r="X367" t="str">
            <v>NULL</v>
          </cell>
          <cell r="Y367">
            <v>10</v>
          </cell>
          <cell r="Z367">
            <v>4</v>
          </cell>
          <cell r="AA367" t="str">
            <v>NULL</v>
          </cell>
          <cell r="AB367" t="str">
            <v>NULL</v>
          </cell>
          <cell r="AC367" t="str">
            <v>Solicito se me proporcione la informaciÃ³n siguiente:  1. Si el seÃ±or Alfredo Sordo Janeiro ha prestado o presta sus servicios en o para Banco de MÃ©xico (en adelante "BANXICO");  2. De ser asÃ­, el rÃ©gimen de contrataciÃ³n o relaciÃ³n jurÃ­dica o laboral que se tuvo o tiene con el seÃ±or Alfredo Sordo Janeiro, asÃ­ como los puestos de trabajo que ha tenido o tiene, actividades que ha realizado o realiza, salario, prestaciones ordinarias y extraordinarias percibidas, y demÃ¡s que se han originado con motivo de la relaciÃ³n mantenida con BANXICO;  3. De igual modo, el periodo y fechas de inicio y tÃ©rmino en que el seÃ±or Alfredo Sordo Janeiro ha prestado sus servicios para BANXICO.  Asimismo, solicito que la respuesta de informaciÃ³n que en su momento me sea entregada, siempre que asÃ­ sea posible, vaya acompaÃ±ada de la firma autÃ³grafa del sujeto obligado o, en este caso, de representante legal.&lt;br&gt;</v>
          </cell>
        </row>
        <row r="368">
          <cell r="A368">
            <v>6110000043816</v>
          </cell>
          <cell r="B368">
            <v>61100</v>
          </cell>
          <cell r="C368">
            <v>1</v>
          </cell>
          <cell r="D368">
            <v>42723</v>
          </cell>
          <cell r="E368" t="str">
            <v>NULL</v>
          </cell>
          <cell r="F368" t="str">
            <v>NULL</v>
          </cell>
          <cell r="G368" t="str">
            <v>AGUILAR</v>
          </cell>
          <cell r="H368" t="str">
            <v>DUBOSE</v>
          </cell>
          <cell r="I368" t="str">
            <v>ENRIQUE ERNESTO</v>
          </cell>
          <cell r="J368" t="str">
            <v>NULL</v>
          </cell>
          <cell r="K368" t="str">
            <v>RIO PO</v>
          </cell>
          <cell r="L368">
            <v>39</v>
          </cell>
          <cell r="M368" t="str">
            <v>PB 1A</v>
          </cell>
          <cell r="N368" t="str">
            <v>CuauhtÃ©moc</v>
          </cell>
          <cell r="O368">
            <v>9</v>
          </cell>
          <cell r="P368">
            <v>9015</v>
          </cell>
          <cell r="Q368">
            <v>6500</v>
          </cell>
          <cell r="R368">
            <v>5568057117</v>
          </cell>
          <cell r="S368" t="str">
            <v>viridiana.laguna@maillard.com.mx</v>
          </cell>
          <cell r="T368">
            <v>131</v>
          </cell>
          <cell r="U368" t="str">
            <v>NULL</v>
          </cell>
          <cell r="V368" t="str">
            <v>NULL</v>
          </cell>
          <cell r="W368" t="str">
            <v>H</v>
          </cell>
          <cell r="X368" t="str">
            <v>NULL</v>
          </cell>
          <cell r="Y368">
            <v>0</v>
          </cell>
          <cell r="Z368">
            <v>5</v>
          </cell>
          <cell r="AA368" t="str">
            <v>NULL</v>
          </cell>
          <cell r="AB368" t="str">
            <v>NULL</v>
          </cell>
          <cell r="AC368" t="str">
            <v>Solicito se me proporcione el CONTRATO DE FIDEICOMISO IRREVOCABLE NO. F/1491 celebrado entre CORPORATIVO GBM, S.A.B. DE C.V., como Fideicomitente y Fideicomisario en Segundo Lugar, GBM INFRAESTRUCTURA, S.A. DE C.V., como Administrador, DEUTSCHE BANK MÃ‰XICO, S.A., INSTITUCIÃ“N DE BANCA MÃšLTIPLE, DIVISIÃ“N FIDUCIARIA, como Fiduciario, y HSBC MÃ‰XICO, S.A., INSTITUCIÃ“N DE BANCA MÃšLTIPLE, GRUPO FINANCIERO HSBC, DIVISIÃ“N FIDUCIARIA,  como Representante ComÃºn&lt;br&gt;</v>
          </cell>
        </row>
        <row r="369">
          <cell r="A369">
            <v>6110000043916</v>
          </cell>
          <cell r="B369">
            <v>61100</v>
          </cell>
          <cell r="C369">
            <v>1</v>
          </cell>
          <cell r="D369">
            <v>42723</v>
          </cell>
          <cell r="E369" t="str">
            <v xml:space="preserve">  </v>
          </cell>
          <cell r="F369" t="str">
            <v>NULL</v>
          </cell>
          <cell r="G369" t="str">
            <v>NYUTE</v>
          </cell>
          <cell r="H369" t="str">
            <v xml:space="preserve">  </v>
          </cell>
          <cell r="I369" t="str">
            <v>DEHE</v>
          </cell>
          <cell r="J369" t="str">
            <v>NULL</v>
          </cell>
          <cell r="K369" t="str">
            <v xml:space="preserve">  </v>
          </cell>
          <cell r="L369" t="str">
            <v xml:space="preserve">  </v>
          </cell>
          <cell r="M369" t="str">
            <v xml:space="preserve">  </v>
          </cell>
          <cell r="N369" t="str">
            <v xml:space="preserve">  </v>
          </cell>
          <cell r="O369">
            <v>99</v>
          </cell>
          <cell r="P369">
            <v>999</v>
          </cell>
          <cell r="Q369" t="str">
            <v>null</v>
          </cell>
          <cell r="R369">
            <v>0</v>
          </cell>
          <cell r="S369" t="str">
            <v>a1616083925361065@usta1616083925361065.com</v>
          </cell>
          <cell r="T369">
            <v>131</v>
          </cell>
          <cell r="U369" t="str">
            <v>NULL</v>
          </cell>
          <cell r="V369" t="str">
            <v>NULL</v>
          </cell>
          <cell r="W369" t="str">
            <v>H</v>
          </cell>
          <cell r="X369">
            <v>42370</v>
          </cell>
          <cell r="Y369">
            <v>0</v>
          </cell>
          <cell r="Z369">
            <v>5</v>
          </cell>
          <cell r="AA369" t="str">
            <v>Ninguno</v>
          </cell>
          <cell r="AB369" t="str">
            <v>NULL</v>
          </cell>
          <cell r="AC369" t="str">
            <v>Solicito los datos de los servicios medico recibidos desde 01/01/2013 a la fecha de Javier Jimenez Pacheco, MarÃ­a Eugenia Silva MartÃ­nez (mi esposa) y de Guillermo Javier Jimenez silva (mi hijo):&lt;br&gt;nombre del paciente&lt;br&gt;fecha del servicio mÃ©dico recibido&lt;br&gt;nombre del medico&lt;br&gt;costo de la consulta y de medicamentos</v>
          </cell>
        </row>
        <row r="370">
          <cell r="A370">
            <v>6110000044016</v>
          </cell>
          <cell r="B370">
            <v>61100</v>
          </cell>
          <cell r="C370">
            <v>0</v>
          </cell>
          <cell r="D370">
            <v>42724</v>
          </cell>
          <cell r="E370" t="str">
            <v>CARLOS EUGENIO VILLALPANDO SANCHEZ</v>
          </cell>
          <cell r="F370" t="str">
            <v>NULL</v>
          </cell>
          <cell r="G370" t="str">
            <v>NULL</v>
          </cell>
          <cell r="H370" t="str">
            <v>NULL</v>
          </cell>
          <cell r="I370" t="str">
            <v>SOLUCIONES UVICATE S.A. DE C.V.</v>
          </cell>
          <cell r="J370" t="str">
            <v>NULL</v>
          </cell>
          <cell r="K370" t="str">
            <v>BOSQUE DE YURIRIA</v>
          </cell>
          <cell r="L370">
            <v>2707</v>
          </cell>
          <cell r="M370" t="str">
            <v>NULL</v>
          </cell>
          <cell r="N370" t="str">
            <v>Los Sicomoros</v>
          </cell>
          <cell r="O370">
            <v>8</v>
          </cell>
          <cell r="P370">
            <v>8019</v>
          </cell>
          <cell r="Q370">
            <v>31205</v>
          </cell>
          <cell r="R370">
            <v>6144230158</v>
          </cell>
          <cell r="S370" t="str">
            <v>contacto@uvicate.com</v>
          </cell>
          <cell r="T370">
            <v>131</v>
          </cell>
          <cell r="U370" t="str">
            <v>NULL</v>
          </cell>
          <cell r="V370" t="str">
            <v>NULL</v>
          </cell>
          <cell r="W370" t="str">
            <v>NULL</v>
          </cell>
          <cell r="X370" t="str">
            <v>NULL</v>
          </cell>
          <cell r="Y370">
            <v>10</v>
          </cell>
          <cell r="Z370">
            <v>5</v>
          </cell>
          <cell r="AA370" t="str">
            <v>NULL</v>
          </cell>
          <cell r="AB370" t="str">
            <v>NULL</v>
          </cell>
          <cell r="AC370" t="str">
            <v>Requiero una lista de todas las personas politicamente expuestas en el pais&lt;br&gt;</v>
          </cell>
        </row>
        <row r="371">
          <cell r="A371">
            <v>6110000044116</v>
          </cell>
          <cell r="B371">
            <v>61100</v>
          </cell>
          <cell r="C371">
            <v>1</v>
          </cell>
          <cell r="D371">
            <v>42725</v>
          </cell>
          <cell r="E371" t="str">
            <v>NULL</v>
          </cell>
          <cell r="F371" t="str">
            <v>NULL</v>
          </cell>
          <cell r="G371" t="str">
            <v>AGUILAR</v>
          </cell>
          <cell r="H371" t="str">
            <v>DUBOSE</v>
          </cell>
          <cell r="I371" t="str">
            <v>ENRIQUE ERNESTO</v>
          </cell>
          <cell r="J371" t="str">
            <v>NULL</v>
          </cell>
          <cell r="K371" t="str">
            <v>RIO PO</v>
          </cell>
          <cell r="L371">
            <v>39</v>
          </cell>
          <cell r="M371" t="str">
            <v>PB 1A</v>
          </cell>
          <cell r="N371" t="str">
            <v>CuauhtÃ©moc</v>
          </cell>
          <cell r="O371">
            <v>9</v>
          </cell>
          <cell r="P371">
            <v>9015</v>
          </cell>
          <cell r="Q371">
            <v>6500</v>
          </cell>
          <cell r="R371">
            <v>5568057117</v>
          </cell>
          <cell r="S371" t="str">
            <v>viridiana.laguna@maillard.com.mx</v>
          </cell>
          <cell r="T371">
            <v>131</v>
          </cell>
          <cell r="U371" t="str">
            <v>NULL</v>
          </cell>
          <cell r="V371" t="str">
            <v>NULL</v>
          </cell>
          <cell r="W371" t="str">
            <v>H</v>
          </cell>
          <cell r="X371" t="str">
            <v>NULL</v>
          </cell>
          <cell r="Y371">
            <v>0</v>
          </cell>
          <cell r="Z371">
            <v>5</v>
          </cell>
          <cell r="AA371" t="str">
            <v>NULL</v>
          </cell>
          <cell r="AB371" t="str">
            <v>NULL</v>
          </cell>
          <cell r="AC371" t="str">
            <v>A esa InstituciÃ³n Solicito me proporcione los contratos de Fideicomiso Irrevocable que hayan sido celebrados por la persona moral denomindada Empresas Ica, S.A.B. de C.V., ya sea en calidad de fideicomitente, de forma directa o a travÃ©s de un intermediario, o bien, en calidad de fideicomisario&lt;br&gt;</v>
          </cell>
        </row>
        <row r="372">
          <cell r="A372">
            <v>6110000044216</v>
          </cell>
          <cell r="B372">
            <v>61100</v>
          </cell>
          <cell r="C372">
            <v>1</v>
          </cell>
          <cell r="D372">
            <v>42725</v>
          </cell>
          <cell r="E372" t="str">
            <v>NULL</v>
          </cell>
          <cell r="F372" t="str">
            <v>NULL</v>
          </cell>
          <cell r="G372" t="str">
            <v>RAMÃREZ</v>
          </cell>
          <cell r="H372" t="str">
            <v>VARGAS</v>
          </cell>
          <cell r="I372" t="str">
            <v>LUIS ENRIQUE</v>
          </cell>
          <cell r="J372" t="str">
            <v>NULL</v>
          </cell>
          <cell r="K372" t="str">
            <v>PROLONGACIÃ“N SABINO</v>
          </cell>
          <cell r="L372">
            <v>2</v>
          </cell>
          <cell r="M372" t="str">
            <v>NULL</v>
          </cell>
          <cell r="N372" t="str">
            <v>Barrio San Juan</v>
          </cell>
          <cell r="O372">
            <v>9</v>
          </cell>
          <cell r="P372">
            <v>9013</v>
          </cell>
          <cell r="Q372">
            <v>16000</v>
          </cell>
          <cell r="R372" t="str">
            <v>NULL</v>
          </cell>
          <cell r="S372" t="str">
            <v>309272122@derecho.unam.mx</v>
          </cell>
          <cell r="T372">
            <v>131</v>
          </cell>
          <cell r="U372" t="str">
            <v>NULL</v>
          </cell>
          <cell r="V372" t="str">
            <v>NULL</v>
          </cell>
          <cell r="W372" t="str">
            <v>H</v>
          </cell>
          <cell r="X372">
            <v>34245</v>
          </cell>
          <cell r="Y372">
            <v>20</v>
          </cell>
          <cell r="Z372">
            <v>5</v>
          </cell>
          <cell r="AA372" t="str">
            <v>NULL</v>
          </cell>
          <cell r="AB372" t="str">
            <v>NULL</v>
          </cell>
          <cell r="AC372" t="str">
            <v>Que informe el Banco de MÃ©xico sobre el estado de la tramitaciÃ³n de la renuncia presentada por el actual gobernador del Banco de MÃ©xico, Doctor AgustÃ­n Carstens Carstens.&lt;br&gt;</v>
          </cell>
        </row>
        <row r="373">
          <cell r="A373">
            <v>6110000044316</v>
          </cell>
          <cell r="B373">
            <v>61100</v>
          </cell>
          <cell r="C373">
            <v>0</v>
          </cell>
          <cell r="D373">
            <v>42726</v>
          </cell>
          <cell r="E373" t="str">
            <v>ALFREDO IGNACIO EGAS POURAILLY</v>
          </cell>
          <cell r="F373" t="str">
            <v>NULL</v>
          </cell>
          <cell r="G373" t="str">
            <v>NULL</v>
          </cell>
          <cell r="H373" t="str">
            <v>NULL</v>
          </cell>
          <cell r="I373" t="str">
            <v>SODEXO MOTIVATION SOLUTIONS MÃ‰XICO</v>
          </cell>
          <cell r="J373" t="str">
            <v>NULL</v>
          </cell>
          <cell r="K373" t="str">
            <v>PASEO DE LOS TAMARINDOS</v>
          </cell>
          <cell r="L373">
            <v>150</v>
          </cell>
          <cell r="M373" t="str">
            <v>EDIFICIO ARCOS NORTE D, 5TO PISO</v>
          </cell>
          <cell r="N373" t="str">
            <v>Bosques de las Lomas</v>
          </cell>
          <cell r="O373">
            <v>9</v>
          </cell>
          <cell r="P373">
            <v>9004</v>
          </cell>
          <cell r="Q373">
            <v>5120</v>
          </cell>
          <cell r="R373">
            <v>5552622900</v>
          </cell>
          <cell r="S373" t="str">
            <v>karla.torres@sodexo.com</v>
          </cell>
          <cell r="T373">
            <v>131</v>
          </cell>
          <cell r="U373" t="str">
            <v>NULL</v>
          </cell>
          <cell r="V373" t="str">
            <v>NULL</v>
          </cell>
          <cell r="W373" t="str">
            <v>NULL</v>
          </cell>
          <cell r="X373" t="str">
            <v>NULL</v>
          </cell>
          <cell r="Y373">
            <v>10</v>
          </cell>
          <cell r="Z373">
            <v>5</v>
          </cell>
          <cell r="AA373" t="str">
            <v>NULL</v>
          </cell>
          <cell r="AB373" t="str">
            <v>NULL</v>
          </cell>
          <cell r="AC373" t="str">
            <v>El artÃ­culo 27 fracciÃ³n III de la Ley del Impuesto sobre la renta, establece que Ãºnicamente serÃ¡n consideradas como deducciones autorizadas aquellas transacciones que sean amparadas por un comprobante fiscal, y que los pagos cuyo monto exceda de $2,000.00 se efectÃºen mediante transferencia electrÃ³nica, cheque nominativo, tarjeta de crÃ©dito, de dÃ©bito, de servicios, o de los denominados monederos electrÃ³nicos autorizados por el SAT. De acuerdo con el punto 2.7.1.33 de la resoluciÃ³n de la miscelÃ¡nea fiscal establece que tarjeta de servicio son aquellas emitidas por empresas comerciales no bancarias en tÃ©rminos de las disposiciones que al efecto expide el Banco de MÃ©xico.  En virtud de lo anterior solicitamos se nos indique lo siguiente: - CuÃ¡les son las disposiciones aplicables para la emisiÃ³n y operaciÃ³n de las tarjetas de servicio. - SeÃ±ale los requisitos o lineamientos legales para la emisiÃ³n y operaciÃ³n de este tipo de tarjetas. &lt;br&gt;</v>
          </cell>
        </row>
        <row r="374">
          <cell r="A374">
            <v>6110000044416</v>
          </cell>
          <cell r="B374">
            <v>61100</v>
          </cell>
          <cell r="C374">
            <v>1</v>
          </cell>
          <cell r="D374">
            <v>42732</v>
          </cell>
          <cell r="E374" t="str">
            <v>NULL</v>
          </cell>
          <cell r="F374" t="str">
            <v>NULL</v>
          </cell>
          <cell r="G374" t="str">
            <v>MORALES</v>
          </cell>
          <cell r="H374" t="str">
            <v>ZEPEDA</v>
          </cell>
          <cell r="I374" t="str">
            <v>MIGUEL ANTONIO</v>
          </cell>
          <cell r="J374" t="str">
            <v>NULL</v>
          </cell>
          <cell r="K374" t="str">
            <v>CERRADA DE GABRIEL MANCERA</v>
          </cell>
          <cell r="L374">
            <v>16</v>
          </cell>
          <cell r="M374">
            <v>13</v>
          </cell>
          <cell r="N374" t="str">
            <v>Del Valle Norte</v>
          </cell>
          <cell r="O374">
            <v>9</v>
          </cell>
          <cell r="P374">
            <v>9014</v>
          </cell>
          <cell r="Q374">
            <v>3103</v>
          </cell>
          <cell r="R374">
            <v>445540594595</v>
          </cell>
          <cell r="S374" t="str">
            <v>anmoralesz3@gmail.com</v>
          </cell>
          <cell r="T374">
            <v>131</v>
          </cell>
          <cell r="U374" t="str">
            <v>NULL</v>
          </cell>
          <cell r="V374" t="str">
            <v>NULL</v>
          </cell>
          <cell r="W374" t="str">
            <v>H</v>
          </cell>
          <cell r="X374">
            <v>31178</v>
          </cell>
          <cell r="Y374">
            <v>21</v>
          </cell>
          <cell r="Z374">
            <v>5</v>
          </cell>
          <cell r="AA374" t="str">
            <v>NULL</v>
          </cell>
          <cell r="AB374" t="str">
            <v>NULL</v>
          </cell>
          <cell r="AC374" t="str">
            <v>Quiero el Ã­ndice de lo expedientes clasificados como reservados que se tenga registro de los aÃ±os 2016, 2015, 2014, 2013, 2012, 2011 y 2011, asimismo quiero un listado de todos los expedientes que se hayan clasificado como reservados por parte del ComitÃ© de Transparencia correspondiente a la instituciÃ³n con el periodo de reserva aplicable a cada uno de los expedientes. En electrÃ³nico y en formato pfd.&lt;br&gt;</v>
          </cell>
        </row>
        <row r="375">
          <cell r="A375">
            <v>6110000044516</v>
          </cell>
          <cell r="B375">
            <v>61100</v>
          </cell>
          <cell r="C375">
            <v>0</v>
          </cell>
          <cell r="D375">
            <v>42732</v>
          </cell>
          <cell r="E375" t="str">
            <v>VIVIANAN FUENTES</v>
          </cell>
          <cell r="F375" t="str">
            <v>NULL</v>
          </cell>
          <cell r="G375" t="str">
            <v>NULL</v>
          </cell>
          <cell r="H375" t="str">
            <v>NULL</v>
          </cell>
          <cell r="I375" t="str">
            <v>AGENCIA DIGITAL PDC</v>
          </cell>
          <cell r="J375" t="str">
            <v>NULL</v>
          </cell>
          <cell r="K375" t="str">
            <v>RADAMES GAXIOLA</v>
          </cell>
          <cell r="L375">
            <v>637</v>
          </cell>
          <cell r="M375" t="str">
            <v>NULL</v>
          </cell>
          <cell r="N375" t="str">
            <v>EscuadrÃ³n 201</v>
          </cell>
          <cell r="O375">
            <v>9</v>
          </cell>
          <cell r="P375">
            <v>9007</v>
          </cell>
          <cell r="Q375">
            <v>9060</v>
          </cell>
          <cell r="R375" t="str">
            <v>NULL</v>
          </cell>
          <cell r="S375" t="str">
            <v>vivisyya@gmail.com</v>
          </cell>
          <cell r="T375">
            <v>131</v>
          </cell>
          <cell r="U375" t="str">
            <v>NULL</v>
          </cell>
          <cell r="V375" t="str">
            <v>NULL</v>
          </cell>
          <cell r="W375" t="str">
            <v>NULL</v>
          </cell>
          <cell r="X375" t="str">
            <v>NULL</v>
          </cell>
          <cell r="Y375">
            <v>45</v>
          </cell>
          <cell r="Z375">
            <v>5</v>
          </cell>
          <cell r="AA375" t="str">
            <v>NULL</v>
          </cell>
          <cell r="AB375" t="str">
            <v>NULL</v>
          </cell>
          <cell r="AC375" t="str">
            <v>Solicito documento donde se observe el gasto monetario asÃ­ como toda informaciÃ³n relacionada con la liquidaciÃ³n que serÃ¡ otorgada a AgustÃ­n Carstens al dejar el cargo de gobernador del banco de mÃ©xico.&lt;br&gt;</v>
          </cell>
        </row>
        <row r="376">
          <cell r="A376">
            <v>6110000044616</v>
          </cell>
          <cell r="B376">
            <v>61100</v>
          </cell>
          <cell r="C376">
            <v>1</v>
          </cell>
          <cell r="D376">
            <v>42733</v>
          </cell>
          <cell r="E376" t="str">
            <v xml:space="preserve">  </v>
          </cell>
          <cell r="F376" t="str">
            <v>NULL</v>
          </cell>
          <cell r="G376" t="str">
            <v>GUTIÃ‰RREZ DE LA PEZA</v>
          </cell>
          <cell r="H376" t="str">
            <v>GUTIÃ‰RREZ</v>
          </cell>
          <cell r="I376" t="str">
            <v>PABLO</v>
          </cell>
          <cell r="J376" t="str">
            <v>NULL</v>
          </cell>
          <cell r="K376" t="str">
            <v xml:space="preserve">  </v>
          </cell>
          <cell r="L376" t="str">
            <v xml:space="preserve">  </v>
          </cell>
          <cell r="M376" t="str">
            <v xml:space="preserve">  </v>
          </cell>
          <cell r="N376" t="str">
            <v xml:space="preserve">  </v>
          </cell>
          <cell r="O376">
            <v>99</v>
          </cell>
          <cell r="P376">
            <v>999</v>
          </cell>
          <cell r="Q376" t="str">
            <v>null</v>
          </cell>
          <cell r="R376">
            <v>0</v>
          </cell>
          <cell r="S376" t="str">
            <v>pgdelapeza@ogorman.com.mx</v>
          </cell>
          <cell r="T376">
            <v>131</v>
          </cell>
          <cell r="U376" t="str">
            <v>NULL</v>
          </cell>
          <cell r="V376" t="str">
            <v>NULL</v>
          </cell>
          <cell r="W376" t="str">
            <v>H</v>
          </cell>
          <cell r="X376">
            <v>42370</v>
          </cell>
          <cell r="Y376">
            <v>0</v>
          </cell>
          <cell r="Z376">
            <v>6</v>
          </cell>
          <cell r="AA376" t="str">
            <v>Ninguno</v>
          </cell>
          <cell r="AB376" t="str">
            <v>NULL</v>
          </cell>
          <cell r="AC376" t="str">
            <v>Al consultar el Ãndice Nacional de Precios al Consumidor en al pÃ¡gina del Servicio de AdministraciÃ³n Tributaria aparece la siguiente leyenda: El Banco de MÃ©xico, con la participaciÃ³n del Instituto Nacional de EstadÃ­stica y GeografÃ­a, ha resuelto actualizar la base del Ã­ndice nacional de precios al consumidor y las metodologÃ­as que se utilizan para compilarlo. El periodo de referencia es la segunda quincena de diciembre de 2010.&lt;br&gt;&lt;br&gt;Mucho agradecerÃ© me proporcionen:&lt;br&gt;&lt;br&gt;1. La base del Ã­ndice nacional de precios al consumidor anterior al cambio y la base del Ã­ndice nacional de precios al consumidor actualizada por el Banco de MÃ©xico, y la fecha en que ambas fueron publicadas en el Diario Oficial de la FederaciÃ³n.&lt;br&gt;2. La metodologÃ­a utilizada para compilar el Ã­ndice nacional de precios al consumidor antes del cambio y la vigente, y la fecha en que ambas fueron publicadas en el Diario Oficial de la FederaciÃ³n.&lt;br&gt;3. Copia de cualquier documento que contenga las razones, motivos o fundamentos que llevaron al Banco de MÃ©xico a realizar la actualizaciÃ³n de la base del Ã­ndice nacional de precios al consumidor y metodologÃ­a para su compilaciÃ³n.&lt;br&gt;4. Copia de todas las actas de SesiÃ³n de la Junta de Gobierno del Banco de MÃ©xico, minutas y demÃ¡s documentos en donde consten las discusiones, argumentos y/o los acuerdos que se tomaron para realizar tal cambio.&lt;br&gt;5. Copia de todos los documentos en donde conste la participaciÃ³n del Instituto Nacional de EstadÃ­stica y GeografÃ­a en dicho cambio.</v>
          </cell>
        </row>
        <row r="377">
          <cell r="A377">
            <v>6110000044716</v>
          </cell>
          <cell r="B377">
            <v>61100</v>
          </cell>
          <cell r="C377">
            <v>1</v>
          </cell>
          <cell r="D377">
            <v>42733</v>
          </cell>
          <cell r="E377" t="str">
            <v xml:space="preserve">  </v>
          </cell>
          <cell r="F377" t="str">
            <v>NULL</v>
          </cell>
          <cell r="G377" t="str">
            <v>PÃ‰REZ</v>
          </cell>
          <cell r="H377" t="str">
            <v>FRANCO</v>
          </cell>
          <cell r="I377" t="str">
            <v>BERNARDO</v>
          </cell>
          <cell r="J377" t="str">
            <v>NULL</v>
          </cell>
          <cell r="K377" t="str">
            <v>BAJIO</v>
          </cell>
          <cell r="L377">
            <v>297</v>
          </cell>
          <cell r="M377" t="str">
            <v xml:space="preserve">  </v>
          </cell>
          <cell r="N377" t="str">
            <v>Roma Sur</v>
          </cell>
          <cell r="O377">
            <v>9</v>
          </cell>
          <cell r="P377">
            <v>9015</v>
          </cell>
          <cell r="Q377">
            <v>6760</v>
          </cell>
          <cell r="R377">
            <v>0</v>
          </cell>
          <cell r="S377" t="str">
            <v>wernardo4@gmail.com</v>
          </cell>
          <cell r="T377">
            <v>131</v>
          </cell>
          <cell r="U377" t="str">
            <v>NULL</v>
          </cell>
          <cell r="V377" t="str">
            <v>NULL</v>
          </cell>
          <cell r="W377" t="str">
            <v>H</v>
          </cell>
          <cell r="X377">
            <v>42370</v>
          </cell>
          <cell r="Y377">
            <v>0</v>
          </cell>
          <cell r="Z377">
            <v>3</v>
          </cell>
          <cell r="AA377" t="str">
            <v>Ninguno</v>
          </cell>
          <cell r="AB377" t="str">
            <v>6110000044716.doc</v>
          </cell>
          <cell r="AC377" t="str">
            <v>Solicitud en formato .doc. Ver archivo adjunto</v>
          </cell>
        </row>
        <row r="378">
          <cell r="A378">
            <v>6110000044616</v>
          </cell>
          <cell r="B378">
            <v>61100</v>
          </cell>
          <cell r="C378">
            <v>1</v>
          </cell>
          <cell r="D378">
            <v>42733</v>
          </cell>
          <cell r="E378" t="str">
            <v xml:space="preserve">  </v>
          </cell>
          <cell r="F378" t="str">
            <v>NULL</v>
          </cell>
          <cell r="G378" t="str">
            <v>GUTIÃ‰RREZ DE LA PEZA</v>
          </cell>
          <cell r="H378" t="str">
            <v>GUTIÃ‰RREZ</v>
          </cell>
          <cell r="I378" t="str">
            <v>PABLO</v>
          </cell>
          <cell r="J378" t="str">
            <v>NULL</v>
          </cell>
          <cell r="K378" t="str">
            <v xml:space="preserve">  </v>
          </cell>
          <cell r="L378" t="str">
            <v xml:space="preserve">  </v>
          </cell>
          <cell r="M378" t="str">
            <v xml:space="preserve">  </v>
          </cell>
          <cell r="N378" t="str">
            <v xml:space="preserve">  </v>
          </cell>
          <cell r="O378">
            <v>99</v>
          </cell>
          <cell r="P378">
            <v>999</v>
          </cell>
          <cell r="Q378" t="str">
            <v>null</v>
          </cell>
          <cell r="R378">
            <v>0</v>
          </cell>
          <cell r="S378" t="str">
            <v>pgdelapeza@ogorman.com.mx</v>
          </cell>
          <cell r="T378">
            <v>131</v>
          </cell>
          <cell r="U378" t="str">
            <v>NULL</v>
          </cell>
          <cell r="V378" t="str">
            <v>NULL</v>
          </cell>
          <cell r="W378" t="str">
            <v>H</v>
          </cell>
          <cell r="X378">
            <v>42370</v>
          </cell>
          <cell r="Y378">
            <v>0</v>
          </cell>
          <cell r="Z378">
            <v>6</v>
          </cell>
          <cell r="AA378" t="str">
            <v>Ninguno</v>
          </cell>
          <cell r="AB378" t="str">
            <v>NULL</v>
          </cell>
          <cell r="AC378" t="str">
            <v>Al consultar el Ãndice Nacional de Precios al Consumidor en al pÃ¡gina del Servicio de AdministraciÃ³n Tributaria aparece la siguiente leyenda: El Banco de MÃ©xico, con la participaciÃ³n del Instituto Nacional de EstadÃ­stica y GeografÃ­a, ha resuelto actualizar la base del Ã­ndice nacional de precios al consumidor y las metodologÃ­as que se utilizan para compilarlo. El periodo de referencia es la segunda quincena de diciembre de 2010.&lt;br&gt;&lt;br&gt;Mucho agradecerÃ© me proporcionen:&lt;br&gt;&lt;br&gt;1. La base del Ã­ndice nacional de precios al consumidor anterior al cambio y la base del Ã­ndice nacional de precios al consumidor actualizada por el Banco de MÃ©xico, y la fecha en que ambas fueron publicadas en el Diario Oficial de la FederaciÃ³n.&lt;br&gt;2. La metodologÃ­a utilizada para compilar el Ã­ndice nacional de precios al consumidor antes del cambio y la vigente, y la fecha en que ambas fueron publicadas en el Diario Oficial de la FederaciÃ³n.&lt;br&gt;3. Copia de cualquier documento que contenga las razones, motivos o fundamentos que llevaron al Banco de MÃ©xico a realizar la actualizaciÃ³n de la base del Ã­ndice nacional de precios al consumidor y metodologÃ­a para su compilaciÃ³n.&lt;br&gt;4. Copia de todas las actas de SesiÃ³n de la Junta de Gobierno del Banco de MÃ©xico, minutas y demÃ¡s documentos en donde consten las discusiones, argumentos y/o los acuerdos que se tomaron para realizar tal cambio.&lt;br&gt;5. Copia de todos los documentos en donde conste la participaciÃ³n del Instituto Nacional de EstadÃ­stica y GeografÃ­a en dicho cambio.</v>
          </cell>
        </row>
        <row r="379">
          <cell r="A379">
            <v>6110000044716</v>
          </cell>
          <cell r="B379">
            <v>61100</v>
          </cell>
          <cell r="C379">
            <v>1</v>
          </cell>
          <cell r="D379">
            <v>42733</v>
          </cell>
          <cell r="E379" t="str">
            <v xml:space="preserve">  </v>
          </cell>
          <cell r="F379" t="str">
            <v>NULL</v>
          </cell>
          <cell r="G379" t="str">
            <v>PÃ‰REZ</v>
          </cell>
          <cell r="H379" t="str">
            <v>FRANCO</v>
          </cell>
          <cell r="I379" t="str">
            <v>BERNARDO</v>
          </cell>
          <cell r="J379" t="str">
            <v>NULL</v>
          </cell>
          <cell r="K379" t="str">
            <v>BAJIO</v>
          </cell>
          <cell r="L379">
            <v>297</v>
          </cell>
          <cell r="M379" t="str">
            <v xml:space="preserve">  </v>
          </cell>
          <cell r="N379" t="str">
            <v>Roma Sur</v>
          </cell>
          <cell r="O379">
            <v>9</v>
          </cell>
          <cell r="P379">
            <v>9015</v>
          </cell>
          <cell r="Q379">
            <v>6760</v>
          </cell>
          <cell r="R379">
            <v>0</v>
          </cell>
          <cell r="S379" t="str">
            <v>wernardo4@gmail.com</v>
          </cell>
          <cell r="T379">
            <v>131</v>
          </cell>
          <cell r="U379" t="str">
            <v>NULL</v>
          </cell>
          <cell r="V379" t="str">
            <v>NULL</v>
          </cell>
          <cell r="W379" t="str">
            <v>H</v>
          </cell>
          <cell r="X379">
            <v>42370</v>
          </cell>
          <cell r="Y379">
            <v>0</v>
          </cell>
          <cell r="Z379">
            <v>3</v>
          </cell>
          <cell r="AA379" t="str">
            <v>Ninguno</v>
          </cell>
          <cell r="AB379" t="str">
            <v>6110000044716.doc</v>
          </cell>
          <cell r="AC379" t="str">
            <v>Solicitud en formato .doc. Ver archivo adjunto</v>
          </cell>
        </row>
        <row r="380">
          <cell r="A380">
            <v>6110000028016</v>
          </cell>
          <cell r="B380">
            <v>61100</v>
          </cell>
          <cell r="C380">
            <v>1</v>
          </cell>
          <cell r="D380">
            <v>42660</v>
          </cell>
          <cell r="E380" t="str">
            <v>NULL</v>
          </cell>
          <cell r="F380" t="str">
            <v>NULL</v>
          </cell>
          <cell r="G380" t="str">
            <v>Zavala</v>
          </cell>
          <cell r="H380" t="str">
            <v>Rangel</v>
          </cell>
          <cell r="I380" t="str">
            <v>Manuel Horacio</v>
          </cell>
          <cell r="J380" t="str">
            <v>NULL</v>
          </cell>
          <cell r="K380" t="str">
            <v>Sin informaciÃ³n</v>
          </cell>
          <cell r="L380">
            <v>0</v>
          </cell>
          <cell r="M380" t="str">
            <v>NULL</v>
          </cell>
          <cell r="N380" t="str">
            <v>Sin informaciÃ³n</v>
          </cell>
          <cell r="O380">
            <v>99</v>
          </cell>
          <cell r="P380">
            <v>99999</v>
          </cell>
          <cell r="Q380">
            <v>0</v>
          </cell>
          <cell r="R380" t="str">
            <v>NULL</v>
          </cell>
          <cell r="S380" t="str">
            <v>NULL</v>
          </cell>
          <cell r="T380">
            <v>131</v>
          </cell>
          <cell r="U380" t="str">
            <v>NULL</v>
          </cell>
          <cell r="V380" t="str">
            <v>NULL</v>
          </cell>
          <cell r="W380" t="str">
            <v>H</v>
          </cell>
          <cell r="X380" t="str">
            <v>NULL</v>
          </cell>
          <cell r="Y380">
            <v>0</v>
          </cell>
          <cell r="Z380">
            <v>6</v>
          </cell>
          <cell r="AA380" t="str">
            <v>correo electrÃ³nico</v>
          </cell>
          <cell r="AB380" t="str">
            <v>NULL</v>
          </cell>
          <cell r="AC380" t="str">
            <v xml:space="preserve">Titular de la Unidad de Transparencia del Banco de MÃ©xico &lt;br&gt;&lt;br&gt;Claudia Ãlvarez Toca &lt;br&gt;&lt;br&gt;Presente. &lt;br&gt;&lt;br&gt;&lt;br&gt;&lt;br&gt;Lic. Manuel Horacio Zavala Rangel, mexicano, mayor de edad, por propio derecho, seÃ±alando la presente cuenta de correo electrÃ³nico para oÃ­r y recibir notificaciones, respuestas, acudo a esta unidad de Transparencia para solicitar lo siguiente: &lt;br&gt;&lt;br&gt;&lt;br&gt;&lt;br&gt;Que por medio del presente solicito informaciÃ³n relacionada con la cuenta y subcuenta de los Trabajadores de la Iniciativa privada, especÃ­ficamente con los dineros que comprendÃ­an el sar, cesantÃ­a, edad avanzada, cuotas, vivienda, etc., que administraba en los aÃ±os 92 al 97 el extinguido SAR, en el entendido que muchos de estos recursos no se traspasaron a las nuevas administradoras de fondos para el retiro que se crearon en el aÃ±o del 97, en este sentido, todos los recursos se encuentran a una cuenta concentradora en el Banco de MÃ©xico. &lt;br&gt;&lt;br&gt;&lt;br&gt;&lt;br&gt;Respecto a lo precisado, solicito cuanto es el monto que haciende actualmente la cuenta concentradora que se creo con estos recursos de los Trabajadores. &lt;br&gt;&lt;br&gt;Tengo entendido que de igual manera, se creo un Fideicomiso, solicito el nombre del mismo asÃ­ como en que consiste el mismo. &lt;br&gt;&lt;br&gt;&lt;br&gt;&lt;br&gt;Por ultimo cuanto el nÃºmero de padrÃ³n de Trabajadores afectados, por la extinciÃ³n del SAR, y si algÃºn dÃ­a harÃ¡n entrega de los recursos de manera oficiosa o en su caso solicito los requisitos para pedir la devoluciÃ³n. &lt;br&gt;&lt;br&gt;&lt;br&gt;&lt;br&gt;PROTESTO LO NECESARIO. &lt;br&gt;&lt;br&gt;&lt;br&gt;&lt;br&gt;Manuel Horacio Zavala Rangel. </v>
          </cell>
        </row>
        <row r="381">
          <cell r="A381">
            <v>6110000028316</v>
          </cell>
          <cell r="B381">
            <v>61100</v>
          </cell>
          <cell r="C381">
            <v>1</v>
          </cell>
          <cell r="D381">
            <v>42661</v>
          </cell>
          <cell r="E381" t="str">
            <v>NULL</v>
          </cell>
          <cell r="F381" t="str">
            <v>NULL</v>
          </cell>
          <cell r="G381" t="str">
            <v>Villa</v>
          </cell>
          <cell r="H381" t="str">
            <v>RamÃ­rez</v>
          </cell>
          <cell r="I381" t="str">
            <v>Octavio Arturo</v>
          </cell>
          <cell r="J381" t="str">
            <v>NULL</v>
          </cell>
          <cell r="K381" t="str">
            <v>Sin informacion</v>
          </cell>
          <cell r="L381" t="str">
            <v>Sin informacion</v>
          </cell>
          <cell r="M381" t="str">
            <v>NULL</v>
          </cell>
          <cell r="N381" t="str">
            <v>Sin informacion</v>
          </cell>
          <cell r="O381">
            <v>99</v>
          </cell>
          <cell r="P381">
            <v>99999</v>
          </cell>
          <cell r="Q381">
            <v>0</v>
          </cell>
          <cell r="R381" t="str">
            <v>NULL</v>
          </cell>
          <cell r="S381" t="str">
            <v>NULL</v>
          </cell>
          <cell r="T381">
            <v>131</v>
          </cell>
          <cell r="U381" t="str">
            <v>NULL</v>
          </cell>
          <cell r="V381" t="str">
            <v>NULL</v>
          </cell>
          <cell r="W381" t="str">
            <v>H</v>
          </cell>
          <cell r="X381" t="str">
            <v>NULL</v>
          </cell>
          <cell r="Y381">
            <v>0</v>
          </cell>
          <cell r="Z381">
            <v>6</v>
          </cell>
          <cell r="AA381" t="str">
            <v>correo electrÃ³nico</v>
          </cell>
          <cell r="AB381" t="str">
            <v>6110000028316.pdf</v>
          </cell>
          <cell r="AC381" t="str">
            <v>MÃ©xico D.F. a 18 de octubre de 2016&lt;br&gt;&lt;br&gt;&lt;br&gt;&lt;br&gt;UNIDAD DE TRANSPARENCIA&lt;br&gt;&lt;br&gt;DE BANCO DE MEXICO&lt;br&gt;&lt;br&gt;&lt;br&gt;&lt;br&gt;Referencia: Solicitud de informaciÃ³n&lt;br&gt;&lt;br&gt;&lt;br&gt;&lt;br&gt;Por medio de la presente solicito a usted de la manera mÃ¡s atenta, informaciÃ³n en anÃ¡lisis comparativo de ofertas econÃ³micas de los participantes: en las solicitudes de cotizaciÃ³n, concursos e investigaciones de mercado, de los proyectos que se enlistan a continuaciÃ³n:&lt;br&gt;&lt;br&gt;&lt;br&gt;&lt;br&gt;# de licitaciÃ³n -- TÃ­tulo de la licitaciÃ³n&lt;br&gt;&lt;br&gt;&lt;br&gt;&lt;br&gt;CotizaciÃ³n No. BM-SATI-16-0294-1 -- InstalaciÃ³n y puesta en marcha de equipos de CCTV y grabaciÃ³n.&lt;br&gt;&lt;br&gt;&lt;br&gt;&lt;br&gt;CotizaciÃ³n No. BM-SATI-148-15-1 -- AdquisiciÃ³n, instalaciÃ³n y puesta en marcha de equipos de seguridad y electrÃ³nica.&lt;br&gt;&lt;br&gt;&lt;br&gt;&lt;br&gt;CotizaciÃ³n No. BM-SATI-15-0633-2 -- Servicios, puesta en marcha y desinstalaciÃ³n de equipos de CCTV y grabaciÃ³n digital.&lt;br&gt;&lt;br&gt;&lt;br&gt;&lt;br&gt;InvestigaciÃ³n de mercado No. BM-SATI-149-14-1 -- AdquisiciÃ³n, instalaciÃ³n y puesta en marcha de equipo de seguridad electrÃ³nica.&lt;br&gt;&lt;br&gt;&lt;br&gt;&lt;br&gt;InvestigaciÃ³n de mercado No. BM-SATI-231-14-1 --  AdquisiciÃ³n del equipo marca Pivot3, asÃ­ como la contrataciÃ³n del servicio de instalaciÃ³n y puesta en marcha de equipo de almacenamiento de video.&lt;br&gt;&lt;br&gt;&lt;br&gt;&lt;br&gt;InvestigaciÃ³n de mercado No. BM-SATI-253-13-1 -- Servicio de instalaciÃ³n y puesta en marcha de equipo de CCTV y grabaciÃ³n digital.&lt;br&gt;&lt;br&gt;&lt;br&gt;&lt;br&gt;InvestigaciÃ³n de mercado No. BM-SAFB-227-12-1 -- Servicio para reubicar los equipos del sistemas de CCTV y grabaciÃ³n digital a dos nuevos racks y la instalaciÃ³n de quipo para ampliar el almacenamiento de grabaciÃ³n.&lt;br&gt;&lt;br&gt;&lt;br&gt;&lt;br&gt;CotizaciÃ³n No. CB-ADMA09-112 -- Compraventa y prestaciÃ³n de servicios&lt;br&gt;&lt;br&gt;&lt;br&gt;&lt;br&gt;InvestigaciÃ³n de mercado No. CB-ADMA-07-70 -- AdquisiciÃ³n para el grabador digital empresarial y matricial corporativo e instalaciÃ³n&lt;br&gt;&lt;br&gt;&lt;br&gt;&lt;br&gt;InvitaciÃ³n nacional No. 800-06-139 -- AdquisiciÃ³n de CCTV&lt;br&gt;&lt;br&gt;&lt;br&gt;&lt;br&gt;Proporciono los datos de contacto para recibir la informaciÃ³n solicitada o cualquier notificaciÃ³n relacionada con mi solicitud.&lt;br&gt;&lt;br&gt;&lt;br&gt;&lt;br&gt;Tel.: xxxxx&lt;br&gt;&lt;br&gt;E-mail: xxxxx&lt;br&gt;&lt;br&gt;&lt;br&gt;&lt;br&gt;Agradezco anticipadamente la atenciÃ³n que se sirvan prestar a la presente.&lt;br&gt;&lt;br&gt;&lt;br&gt;&lt;br&gt;Atentamente&lt;br&gt;&lt;br&gt;Ing. Octavio Arturo Villa RamÃ­rez</v>
          </cell>
        </row>
        <row r="382">
          <cell r="A382">
            <v>6120000001416</v>
          </cell>
          <cell r="B382">
            <v>61200</v>
          </cell>
          <cell r="C382">
            <v>1</v>
          </cell>
          <cell r="D382">
            <v>42650</v>
          </cell>
          <cell r="E382" t="str">
            <v>NULL</v>
          </cell>
          <cell r="F382" t="str">
            <v>NULL</v>
          </cell>
          <cell r="G382" t="str">
            <v>ALCANTARA</v>
          </cell>
          <cell r="H382" t="str">
            <v>VAZQUEZ</v>
          </cell>
          <cell r="I382" t="str">
            <v>ARTURO</v>
          </cell>
          <cell r="J382" t="str">
            <v>NULL</v>
          </cell>
          <cell r="K382" t="str">
            <v>FRAMBUESAS 1 CDA</v>
          </cell>
          <cell r="L382">
            <v>37</v>
          </cell>
          <cell r="M382">
            <v>2</v>
          </cell>
          <cell r="N382" t="str">
            <v>Los HÃ©roes Tecamac I</v>
          </cell>
          <cell r="O382">
            <v>15</v>
          </cell>
          <cell r="P382">
            <v>15081</v>
          </cell>
          <cell r="Q382">
            <v>55763</v>
          </cell>
          <cell r="R382">
            <v>15549919173</v>
          </cell>
          <cell r="S382" t="str">
            <v>aralvaz@gmail.com</v>
          </cell>
          <cell r="T382">
            <v>131</v>
          </cell>
          <cell r="U382" t="str">
            <v>NULL</v>
          </cell>
          <cell r="V382" t="str">
            <v>NULL</v>
          </cell>
          <cell r="W382" t="str">
            <v>H</v>
          </cell>
          <cell r="X382">
            <v>26635</v>
          </cell>
          <cell r="Y382">
            <v>13</v>
          </cell>
          <cell r="Z382">
            <v>5</v>
          </cell>
          <cell r="AA382" t="str">
            <v>NULL</v>
          </cell>
          <cell r="AB382" t="str">
            <v>NULL</v>
          </cell>
          <cell r="AC382" t="str">
            <v>SOLICITO CONOCER EL IMPORTE QUE CON ESTA FECHA HA ACUMULADO EL FONDO MEXICANO DEL PETROLEO PARA LA ESTABILIZACIÃ“N Y EL DESARROLLO&lt;br&gt;</v>
          </cell>
        </row>
        <row r="383">
          <cell r="A383">
            <v>6120000001616</v>
          </cell>
          <cell r="B383">
            <v>61200</v>
          </cell>
          <cell r="C383">
            <v>1</v>
          </cell>
          <cell r="D383">
            <v>42653</v>
          </cell>
          <cell r="E383" t="str">
            <v>NULL</v>
          </cell>
          <cell r="F383" t="str">
            <v>NULL</v>
          </cell>
          <cell r="G383" t="str">
            <v>VILLABA</v>
          </cell>
          <cell r="H383" t="str">
            <v>VASQUEZ</v>
          </cell>
          <cell r="I383" t="str">
            <v>NANCY NATHALY</v>
          </cell>
          <cell r="J383" t="str">
            <v>NULL</v>
          </cell>
          <cell r="K383" t="str">
            <v>PRIMERA CERRADA DE JILGUEROS</v>
          </cell>
          <cell r="L383">
            <v>4</v>
          </cell>
          <cell r="M383" t="str">
            <v>NULL</v>
          </cell>
          <cell r="N383" t="str">
            <v>San Lorenzo</v>
          </cell>
          <cell r="O383">
            <v>15</v>
          </cell>
          <cell r="P383">
            <v>15031</v>
          </cell>
          <cell r="Q383">
            <v>56340</v>
          </cell>
          <cell r="R383">
            <v>445585618910</v>
          </cell>
          <cell r="S383" t="str">
            <v>nancy_2_3456@hotmail.com</v>
          </cell>
          <cell r="T383">
            <v>131</v>
          </cell>
          <cell r="U383" t="str">
            <v>NULL</v>
          </cell>
          <cell r="V383" t="str">
            <v>NULL</v>
          </cell>
          <cell r="W383" t="str">
            <v>NULL</v>
          </cell>
          <cell r="X383">
            <v>34304</v>
          </cell>
          <cell r="Y383">
            <v>52</v>
          </cell>
          <cell r="Z383">
            <v>5</v>
          </cell>
          <cell r="AA383" t="str">
            <v>NULL</v>
          </cell>
          <cell r="AB383" t="str">
            <v>NULL</v>
          </cell>
          <cell r="AC383" t="str">
            <v>Â¿CuÃ¡nto dinero hay actualmente en el Fondo Mexicano del PetrÃ³leo para la EstabilizaciÃ³n y el Desarollo?&lt;br&gt;</v>
          </cell>
        </row>
        <row r="384">
          <cell r="A384">
            <v>6120000001516</v>
          </cell>
          <cell r="B384">
            <v>61200</v>
          </cell>
          <cell r="C384">
            <v>1</v>
          </cell>
          <cell r="D384">
            <v>42653</v>
          </cell>
          <cell r="E384" t="str">
            <v>NULL</v>
          </cell>
          <cell r="F384" t="str">
            <v>NULL</v>
          </cell>
          <cell r="G384" t="str">
            <v>PEÃ‘A</v>
          </cell>
          <cell r="H384" t="str">
            <v>CAZALI</v>
          </cell>
          <cell r="I384" t="str">
            <v>MARCO VINICIO</v>
          </cell>
          <cell r="J384" t="str">
            <v>NULL</v>
          </cell>
          <cell r="K384" t="str">
            <v>SARATOGA</v>
          </cell>
          <cell r="L384">
            <v>912</v>
          </cell>
          <cell r="M384">
            <v>5</v>
          </cell>
          <cell r="N384" t="str">
            <v>Portales Sur</v>
          </cell>
          <cell r="O384">
            <v>9</v>
          </cell>
          <cell r="P384">
            <v>9014</v>
          </cell>
          <cell r="Q384">
            <v>3300</v>
          </cell>
          <cell r="R384" t="str">
            <v>NULL</v>
          </cell>
          <cell r="S384" t="str">
            <v>marcovpenacazali@gmail.com</v>
          </cell>
          <cell r="T384">
            <v>131</v>
          </cell>
          <cell r="U384" t="str">
            <v>NULL</v>
          </cell>
          <cell r="V384" t="str">
            <v>NULL</v>
          </cell>
          <cell r="W384" t="str">
            <v>H</v>
          </cell>
          <cell r="X384">
            <v>32463</v>
          </cell>
          <cell r="Y384">
            <v>21</v>
          </cell>
          <cell r="Z384">
            <v>5</v>
          </cell>
          <cell r="AA384" t="str">
            <v>NULL</v>
          </cell>
          <cell r="AB384" t="str">
            <v>NULL</v>
          </cell>
          <cell r="AC384" t="str">
            <v>La cantidad exacta de capital con el que cuenta actualmente el Fondo Mexicano del PetrÃ³leo para la EstabilizaciÃ³n y el Desarrollo a raÃ­z de las ganancias generadas por la explotaciÃ³n de hidrocarburos asÃ­ como de asignaciones y contratos para su exploraciÃ³n y extracciÃ³n.&lt;br&gt;</v>
          </cell>
        </row>
        <row r="385">
          <cell r="A385">
            <v>6120000001416</v>
          </cell>
          <cell r="B385">
            <v>61200</v>
          </cell>
          <cell r="C385">
            <v>1</v>
          </cell>
          <cell r="D385">
            <v>42650</v>
          </cell>
          <cell r="E385" t="str">
            <v>NULL</v>
          </cell>
          <cell r="F385" t="str">
            <v>NULL</v>
          </cell>
          <cell r="G385" t="str">
            <v>ALCANTARA</v>
          </cell>
          <cell r="H385" t="str">
            <v>VAZQUEZ</v>
          </cell>
          <cell r="I385" t="str">
            <v>ARTURO</v>
          </cell>
          <cell r="J385" t="str">
            <v>NULL</v>
          </cell>
          <cell r="K385" t="str">
            <v>FRAMBUESAS 1 CDA</v>
          </cell>
          <cell r="L385">
            <v>37</v>
          </cell>
          <cell r="M385">
            <v>2</v>
          </cell>
          <cell r="N385" t="str">
            <v>Los HÃ©roes Tecamac I</v>
          </cell>
          <cell r="O385">
            <v>15</v>
          </cell>
          <cell r="P385">
            <v>15081</v>
          </cell>
          <cell r="Q385">
            <v>55763</v>
          </cell>
          <cell r="R385">
            <v>15549919173</v>
          </cell>
          <cell r="S385" t="str">
            <v>aralvaz@gmail.com</v>
          </cell>
          <cell r="T385">
            <v>131</v>
          </cell>
          <cell r="U385" t="str">
            <v>NULL</v>
          </cell>
          <cell r="V385" t="str">
            <v>NULL</v>
          </cell>
          <cell r="W385" t="str">
            <v>H</v>
          </cell>
          <cell r="X385">
            <v>26635</v>
          </cell>
          <cell r="Y385">
            <v>13</v>
          </cell>
          <cell r="Z385">
            <v>5</v>
          </cell>
          <cell r="AA385" t="str">
            <v>NULL</v>
          </cell>
          <cell r="AB385" t="str">
            <v>NULL</v>
          </cell>
          <cell r="AC385" t="str">
            <v>SOLICITO CONOCER EL IMPORTE QUE CON ESTA FECHA HA ACUMULADO EL FONDO MEXICANO DEL PETROLEO PARA LA ESTABILIZACIÃ“N Y EL DESARROLLO&lt;br&gt;</v>
          </cell>
        </row>
        <row r="386">
          <cell r="A386">
            <v>6120000002116</v>
          </cell>
          <cell r="B386">
            <v>61200</v>
          </cell>
          <cell r="C386">
            <v>1</v>
          </cell>
          <cell r="D386">
            <v>42654</v>
          </cell>
          <cell r="E386" t="str">
            <v>NULL</v>
          </cell>
          <cell r="F386" t="str">
            <v>NULL</v>
          </cell>
          <cell r="G386" t="str">
            <v>URREA</v>
          </cell>
          <cell r="H386" t="str">
            <v>SAUCEDA</v>
          </cell>
          <cell r="I386" t="str">
            <v>MAYRA DIAREY</v>
          </cell>
          <cell r="J386" t="str">
            <v>NULL</v>
          </cell>
          <cell r="K386" t="str">
            <v>PETEN</v>
          </cell>
          <cell r="L386">
            <v>124</v>
          </cell>
          <cell r="M386" t="str">
            <v>NULL</v>
          </cell>
          <cell r="N386" t="str">
            <v>Narvarte Oriente</v>
          </cell>
          <cell r="O386">
            <v>9</v>
          </cell>
          <cell r="P386">
            <v>9014</v>
          </cell>
          <cell r="Q386">
            <v>3023</v>
          </cell>
          <cell r="R386" t="str">
            <v>NULL</v>
          </cell>
          <cell r="S386" t="str">
            <v>mayradiarey@gmail.com</v>
          </cell>
          <cell r="T386">
            <v>131</v>
          </cell>
          <cell r="U386" t="str">
            <v>NULL</v>
          </cell>
          <cell r="V386" t="str">
            <v>NULL</v>
          </cell>
          <cell r="W386" t="str">
            <v>M</v>
          </cell>
          <cell r="X386">
            <v>33823</v>
          </cell>
          <cell r="Y386">
            <v>10</v>
          </cell>
          <cell r="Z386">
            <v>5</v>
          </cell>
          <cell r="AA386" t="str">
            <v>NULL</v>
          </cell>
          <cell r="AB386" t="str">
            <v>NULL</v>
          </cell>
          <cell r="AC386" t="str">
            <v>Â¿CUÃNTO DINERO EXISTE EN EL FONDO MEXICANO PARA LA ESTABILIZACIÃ“N Y EL DESARROLLO?&lt;br&gt;</v>
          </cell>
        </row>
        <row r="387">
          <cell r="A387">
            <v>6120000001916</v>
          </cell>
          <cell r="B387">
            <v>61200</v>
          </cell>
          <cell r="C387">
            <v>1</v>
          </cell>
          <cell r="D387">
            <v>42654</v>
          </cell>
          <cell r="E387" t="str">
            <v>NULL</v>
          </cell>
          <cell r="F387" t="str">
            <v>NULL</v>
          </cell>
          <cell r="G387" t="str">
            <v>DIAZ</v>
          </cell>
          <cell r="H387" t="str">
            <v>PADILLA</v>
          </cell>
          <cell r="I387" t="str">
            <v>CESAR</v>
          </cell>
          <cell r="J387" t="str">
            <v>NULL</v>
          </cell>
          <cell r="K387" t="str">
            <v>CARRETERA PICACHO AJUSCO</v>
          </cell>
          <cell r="L387">
            <v>238</v>
          </cell>
          <cell r="M387">
            <v>702</v>
          </cell>
          <cell r="N387" t="str">
            <v>Jardines en la MontaÂ¿Â¿a</v>
          </cell>
          <cell r="O387">
            <v>9</v>
          </cell>
          <cell r="P387">
            <v>9012</v>
          </cell>
          <cell r="Q387">
            <v>14210</v>
          </cell>
          <cell r="R387">
            <v>15556319955</v>
          </cell>
          <cell r="S387" t="str">
            <v>cdiazpadilla@gmail.com</v>
          </cell>
          <cell r="T387">
            <v>131</v>
          </cell>
          <cell r="U387" t="str">
            <v>NULL</v>
          </cell>
          <cell r="V387" t="str">
            <v>NULL</v>
          </cell>
          <cell r="W387" t="str">
            <v>NULL</v>
          </cell>
          <cell r="X387">
            <v>21763</v>
          </cell>
          <cell r="Y387">
            <v>10</v>
          </cell>
          <cell r="Z387">
            <v>5</v>
          </cell>
          <cell r="AA387" t="str">
            <v>NULL</v>
          </cell>
          <cell r="AB387" t="str">
            <v>NULL</v>
          </cell>
          <cell r="AC387" t="str">
            <v>Cuales han sido los ingresos que se han obtenido por el pago de derechos de las licitaciones de las rondas 1 y 2 de Pemex&lt;br&gt;</v>
          </cell>
        </row>
        <row r="388">
          <cell r="A388">
            <v>6120000001816</v>
          </cell>
          <cell r="B388">
            <v>61200</v>
          </cell>
          <cell r="C388">
            <v>1</v>
          </cell>
          <cell r="D388">
            <v>42654</v>
          </cell>
          <cell r="E388" t="str">
            <v>NINGUNO</v>
          </cell>
          <cell r="F388" t="str">
            <v>NULL</v>
          </cell>
          <cell r="G388" t="str">
            <v>DIAZ</v>
          </cell>
          <cell r="H388" t="str">
            <v>PADILLA</v>
          </cell>
          <cell r="I388" t="str">
            <v>CESAR</v>
          </cell>
          <cell r="J388" t="str">
            <v>NULL</v>
          </cell>
          <cell r="K388" t="str">
            <v>PICACHO AJUSCO</v>
          </cell>
          <cell r="L388">
            <v>238</v>
          </cell>
          <cell r="M388">
            <v>702</v>
          </cell>
          <cell r="N388" t="str">
            <v>Jardines en la MontaÂ¿Â¿a</v>
          </cell>
          <cell r="O388">
            <v>9</v>
          </cell>
          <cell r="P388">
            <v>9012</v>
          </cell>
          <cell r="Q388">
            <v>14210</v>
          </cell>
          <cell r="R388">
            <v>0</v>
          </cell>
          <cell r="S388" t="str">
            <v>cdiazpadilla@mail.com</v>
          </cell>
          <cell r="T388">
            <v>131</v>
          </cell>
          <cell r="U388" t="str">
            <v>NULL</v>
          </cell>
          <cell r="V388" t="str">
            <v>NULL</v>
          </cell>
          <cell r="W388" t="str">
            <v>H</v>
          </cell>
          <cell r="X388">
            <v>21551</v>
          </cell>
          <cell r="Y388">
            <v>0</v>
          </cell>
          <cell r="Z388">
            <v>6</v>
          </cell>
          <cell r="AA388" t="str">
            <v>Ninguno</v>
          </cell>
          <cell r="AB388" t="str">
            <v>NULL</v>
          </cell>
          <cell r="AC388" t="str">
            <v>CUANTO DINERO HAY EN EL FONDO?</v>
          </cell>
        </row>
        <row r="389">
          <cell r="A389">
            <v>6120000001716</v>
          </cell>
          <cell r="B389">
            <v>61200</v>
          </cell>
          <cell r="C389">
            <v>1</v>
          </cell>
          <cell r="D389">
            <v>42654</v>
          </cell>
          <cell r="E389" t="str">
            <v>NULL</v>
          </cell>
          <cell r="F389" t="str">
            <v>NULL</v>
          </cell>
          <cell r="G389" t="str">
            <v>MONDRAGÃ“N</v>
          </cell>
          <cell r="H389" t="str">
            <v>CORTES</v>
          </cell>
          <cell r="I389" t="str">
            <v>ALICIA ALEJANDRA</v>
          </cell>
          <cell r="J389" t="str">
            <v>NULL</v>
          </cell>
          <cell r="K389" t="str">
            <v>SANTA ROSA</v>
          </cell>
          <cell r="L389">
            <v>70</v>
          </cell>
          <cell r="M389" t="str">
            <v>C103</v>
          </cell>
          <cell r="N389" t="str">
            <v>Valle GÃ³mez</v>
          </cell>
          <cell r="O389">
            <v>9</v>
          </cell>
          <cell r="P389">
            <v>9017</v>
          </cell>
          <cell r="Q389">
            <v>15210</v>
          </cell>
          <cell r="R389">
            <v>445540415540</v>
          </cell>
          <cell r="S389" t="str">
            <v>alljazzbuble@hotmail.com</v>
          </cell>
          <cell r="T389">
            <v>131</v>
          </cell>
          <cell r="U389" t="str">
            <v>NULL</v>
          </cell>
          <cell r="V389" t="str">
            <v>NULL</v>
          </cell>
          <cell r="W389" t="str">
            <v>M</v>
          </cell>
          <cell r="X389">
            <v>32682</v>
          </cell>
          <cell r="Y389">
            <v>21</v>
          </cell>
          <cell r="Z389">
            <v>5</v>
          </cell>
          <cell r="AA389" t="str">
            <v>NULL</v>
          </cell>
          <cell r="AB389" t="str">
            <v>NULL</v>
          </cell>
          <cell r="AC389" t="str">
            <v>De conformidad con el artÃ­culo 6 de la CPEUM  "LA MANIFESTACION DE LAS IDEAS NO SERA OBJETO DE NINGUNA INQUISICION JUDICIAL O ADMINISTRATIVA, SINO EN EL CASO DE QUE ATAQUE A LA MORAL, LOS DERECHOS DE TERCERO, PROVOQUE ALGUN DELITO O PERTURBE EL ORDEN PUBLICO; EL DERECHO A LA INFORMACION SERA GARANTIZADO POR EL ESTADO"  Â¿CuÃ¡l es el monto total con el que cuenta el Fondo Mexicano del PetrÃ³leo para la estabilizaciÃ³n y el Desarrollo?&lt;br&gt;</v>
          </cell>
        </row>
        <row r="390">
          <cell r="A390">
            <v>6120000001616</v>
          </cell>
          <cell r="B390">
            <v>61200</v>
          </cell>
          <cell r="C390">
            <v>1</v>
          </cell>
          <cell r="D390">
            <v>42653</v>
          </cell>
          <cell r="E390" t="str">
            <v>NULL</v>
          </cell>
          <cell r="F390" t="str">
            <v>NULL</v>
          </cell>
          <cell r="G390" t="str">
            <v>VILLABA</v>
          </cell>
          <cell r="H390" t="str">
            <v>VASQUEZ</v>
          </cell>
          <cell r="I390" t="str">
            <v>NANCY NATHALY</v>
          </cell>
          <cell r="J390" t="str">
            <v>NULL</v>
          </cell>
          <cell r="K390" t="str">
            <v>PRIMERA CERRADA DE JILGUEROS</v>
          </cell>
          <cell r="L390">
            <v>4</v>
          </cell>
          <cell r="M390" t="str">
            <v>NULL</v>
          </cell>
          <cell r="N390" t="str">
            <v>San Lorenzo</v>
          </cell>
          <cell r="O390">
            <v>15</v>
          </cell>
          <cell r="P390">
            <v>15031</v>
          </cell>
          <cell r="Q390">
            <v>56340</v>
          </cell>
          <cell r="R390">
            <v>445585618910</v>
          </cell>
          <cell r="S390" t="str">
            <v>nancy_2_3456@hotmail.com</v>
          </cell>
          <cell r="T390">
            <v>131</v>
          </cell>
          <cell r="U390" t="str">
            <v>NULL</v>
          </cell>
          <cell r="V390" t="str">
            <v>NULL</v>
          </cell>
          <cell r="W390" t="str">
            <v>NULL</v>
          </cell>
          <cell r="X390">
            <v>34304</v>
          </cell>
          <cell r="Y390">
            <v>52</v>
          </cell>
          <cell r="Z390">
            <v>5</v>
          </cell>
          <cell r="AA390" t="str">
            <v>NULL</v>
          </cell>
          <cell r="AB390" t="str">
            <v>NULL</v>
          </cell>
          <cell r="AC390" t="str">
            <v>Â¿CuÃ¡nto dinero hay actualmente en el Fondo Mexicano del PetrÃ³leo para la EstabilizaciÃ³n y el Desarollo?&lt;br&gt;</v>
          </cell>
        </row>
        <row r="391">
          <cell r="A391">
            <v>6120000002016</v>
          </cell>
          <cell r="B391">
            <v>61200</v>
          </cell>
          <cell r="C391">
            <v>1</v>
          </cell>
          <cell r="D391">
            <v>42654</v>
          </cell>
          <cell r="E391" t="str">
            <v>NULL</v>
          </cell>
          <cell r="F391" t="str">
            <v>NULL</v>
          </cell>
          <cell r="G391" t="str">
            <v>VÃZQUEZ</v>
          </cell>
          <cell r="H391" t="str">
            <v>EGLI</v>
          </cell>
          <cell r="I391" t="str">
            <v>MARLIS</v>
          </cell>
          <cell r="J391" t="str">
            <v>NULL</v>
          </cell>
          <cell r="K391" t="str">
            <v>MIGUEL S. MACEDO</v>
          </cell>
          <cell r="L391">
            <v>16</v>
          </cell>
          <cell r="M391" t="str">
            <v>A</v>
          </cell>
          <cell r="N391" t="str">
            <v>Ciudad SatÃ©lite</v>
          </cell>
          <cell r="O391">
            <v>15</v>
          </cell>
          <cell r="P391">
            <v>15057</v>
          </cell>
          <cell r="Q391">
            <v>53100</v>
          </cell>
          <cell r="R391" t="str">
            <v>NULL</v>
          </cell>
          <cell r="S391" t="str">
            <v>marliz_egli@hotmail.com</v>
          </cell>
          <cell r="T391">
            <v>131</v>
          </cell>
          <cell r="U391" t="str">
            <v>NULL</v>
          </cell>
          <cell r="V391" t="str">
            <v>NULL</v>
          </cell>
          <cell r="W391" t="str">
            <v>M</v>
          </cell>
          <cell r="X391">
            <v>33914</v>
          </cell>
          <cell r="Y391">
            <v>21</v>
          </cell>
          <cell r="Z391">
            <v>5</v>
          </cell>
          <cell r="AA391" t="str">
            <v>NULL</v>
          </cell>
          <cell r="AB391" t="str">
            <v>NULL</v>
          </cell>
          <cell r="AC391" t="str">
            <v>Quisiera saber Â¿cuÃ¡nto dinero existe en la actualidad en el Fondo Mexicano del PetrÃ³leo para la EstabilizaciÃ³n y el Desarrollo?&lt;br&gt;</v>
          </cell>
        </row>
        <row r="392">
          <cell r="A392">
            <v>6120000002216</v>
          </cell>
          <cell r="B392">
            <v>61200</v>
          </cell>
          <cell r="C392">
            <v>1</v>
          </cell>
          <cell r="D392">
            <v>42655</v>
          </cell>
          <cell r="E392" t="str">
            <v>NULL</v>
          </cell>
          <cell r="F392" t="str">
            <v>NULL</v>
          </cell>
          <cell r="G392" t="str">
            <v>DIAZ</v>
          </cell>
          <cell r="H392" t="str">
            <v>CEJA</v>
          </cell>
          <cell r="I392" t="str">
            <v>ELSA LUZ MARIA</v>
          </cell>
          <cell r="J392" t="str">
            <v>NULL</v>
          </cell>
          <cell r="K392" t="str">
            <v>CIRCUITO DE RIO PIAXTLA</v>
          </cell>
          <cell r="L392" t="str">
            <v>54-A</v>
          </cell>
          <cell r="M392" t="str">
            <v>NULL</v>
          </cell>
          <cell r="N392" t="str">
            <v>Real del Moral</v>
          </cell>
          <cell r="O392">
            <v>9</v>
          </cell>
          <cell r="P392">
            <v>9007</v>
          </cell>
          <cell r="Q392">
            <v>9010</v>
          </cell>
          <cell r="R392">
            <v>5535505959</v>
          </cell>
          <cell r="S392" t="str">
            <v>elzadiazceja@gmail.com</v>
          </cell>
          <cell r="T392">
            <v>131</v>
          </cell>
          <cell r="U392" t="str">
            <v>NULL</v>
          </cell>
          <cell r="V392" t="str">
            <v>NULL</v>
          </cell>
          <cell r="W392" t="str">
            <v>M</v>
          </cell>
          <cell r="X392">
            <v>29821</v>
          </cell>
          <cell r="Y392">
            <v>31</v>
          </cell>
          <cell r="Z392">
            <v>5</v>
          </cell>
          <cell r="AA392" t="str">
            <v>NULL</v>
          </cell>
          <cell r="AB392" t="str">
            <v>NULL</v>
          </cell>
          <cell r="AC392" t="str">
            <v>Cual es el monto de transferencias que ha realizado el Fondo Mexicano del PetrÃ³leo para la EstabilizaciÃ³n y el Desarrollo por los ingresos percibidos a los Fondos de EstabilizaciÃ³n de los Ingresos Petroleros y de EstabilizaciÃ³n de los Ingresos de las Entidades Federativas&lt;br&gt;</v>
          </cell>
        </row>
        <row r="393">
          <cell r="A393">
            <v>6120000001516</v>
          </cell>
          <cell r="B393">
            <v>61200</v>
          </cell>
          <cell r="C393">
            <v>1</v>
          </cell>
          <cell r="D393">
            <v>42653</v>
          </cell>
          <cell r="E393" t="str">
            <v>NULL</v>
          </cell>
          <cell r="F393" t="str">
            <v>NULL</v>
          </cell>
          <cell r="G393" t="str">
            <v>PEÃ‘A</v>
          </cell>
          <cell r="H393" t="str">
            <v>CAZALI</v>
          </cell>
          <cell r="I393" t="str">
            <v>MARCO VINICIO</v>
          </cell>
          <cell r="J393" t="str">
            <v>NULL</v>
          </cell>
          <cell r="K393" t="str">
            <v>SARATOGA</v>
          </cell>
          <cell r="L393">
            <v>912</v>
          </cell>
          <cell r="M393">
            <v>5</v>
          </cell>
          <cell r="N393" t="str">
            <v>Portales Sur</v>
          </cell>
          <cell r="O393">
            <v>9</v>
          </cell>
          <cell r="P393">
            <v>9014</v>
          </cell>
          <cell r="Q393">
            <v>3300</v>
          </cell>
          <cell r="R393" t="str">
            <v>NULL</v>
          </cell>
          <cell r="S393" t="str">
            <v>marcovpenacazali@gmail.com</v>
          </cell>
          <cell r="T393">
            <v>131</v>
          </cell>
          <cell r="U393" t="str">
            <v>NULL</v>
          </cell>
          <cell r="V393" t="str">
            <v>NULL</v>
          </cell>
          <cell r="W393" t="str">
            <v>H</v>
          </cell>
          <cell r="X393">
            <v>32463</v>
          </cell>
          <cell r="Y393">
            <v>21</v>
          </cell>
          <cell r="Z393">
            <v>5</v>
          </cell>
          <cell r="AA393" t="str">
            <v>NULL</v>
          </cell>
          <cell r="AB393" t="str">
            <v>NULL</v>
          </cell>
          <cell r="AC393" t="str">
            <v>La cantidad exacta de capital con el que cuenta actualmente el Fondo Mexicano del PetrÃ³leo para la EstabilizaciÃ³n y el Desarrollo a raÃ­z de las ganancias generadas por la explotaciÃ³n de hidrocarburos asÃ­ como de asignaciones y contratos para su exploraciÃ³n y extracciÃ³n.&lt;br&gt;</v>
          </cell>
        </row>
        <row r="394">
          <cell r="A394">
            <v>6120000002316</v>
          </cell>
          <cell r="B394">
            <v>61200</v>
          </cell>
          <cell r="C394">
            <v>1</v>
          </cell>
          <cell r="D394">
            <v>42656</v>
          </cell>
          <cell r="E394" t="str">
            <v>NULL</v>
          </cell>
          <cell r="F394" t="str">
            <v>NULL</v>
          </cell>
          <cell r="G394" t="str">
            <v>ESQUIVEL</v>
          </cell>
          <cell r="H394" t="str">
            <v>SEGURA</v>
          </cell>
          <cell r="I394" t="str">
            <v>MARÃA LUISA</v>
          </cell>
          <cell r="J394" t="str">
            <v>NULL</v>
          </cell>
          <cell r="K394" t="str">
            <v>CITLALLI</v>
          </cell>
          <cell r="L394">
            <v>33</v>
          </cell>
          <cell r="M394" t="str">
            <v>NULL</v>
          </cell>
          <cell r="N394" t="str">
            <v>MÃ©xico PrehispÃ¡nico II</v>
          </cell>
          <cell r="O394">
            <v>15</v>
          </cell>
          <cell r="P394">
            <v>15033</v>
          </cell>
          <cell r="Q394">
            <v>55269</v>
          </cell>
          <cell r="R394" t="str">
            <v>NULL</v>
          </cell>
          <cell r="S394" t="str">
            <v>luiisaesegura@hotmail.com</v>
          </cell>
          <cell r="T394">
            <v>131</v>
          </cell>
          <cell r="U394" t="str">
            <v>NULL</v>
          </cell>
          <cell r="V394" t="str">
            <v>NULL</v>
          </cell>
          <cell r="W394" t="str">
            <v>M</v>
          </cell>
          <cell r="X394">
            <v>34251</v>
          </cell>
          <cell r="Y394">
            <v>21</v>
          </cell>
          <cell r="Z394">
            <v>5</v>
          </cell>
          <cell r="AA394" t="str">
            <v>NULL</v>
          </cell>
          <cell r="AB394" t="str">
            <v>NULL</v>
          </cell>
          <cell r="AC394" t="str">
            <v>Â¿CuÃ¡l es la cantidad de dinero que se encuentra actualmente en el Fondo Mexicano del PetrÃ³leo para la EstabilizaciÃ³n y el Desarrollo?  Â¿CuÃ¡l es el concepto de los recursos que entran al Fondo Mexicano del PetrÃ³leo para la EstabilizaciÃ³n y el Desarrollo?&lt;br&gt;</v>
          </cell>
        </row>
        <row r="395">
          <cell r="A395">
            <v>6120000002116</v>
          </cell>
          <cell r="B395">
            <v>61200</v>
          </cell>
          <cell r="C395">
            <v>1</v>
          </cell>
          <cell r="D395">
            <v>42654</v>
          </cell>
          <cell r="E395" t="str">
            <v>NULL</v>
          </cell>
          <cell r="F395" t="str">
            <v>NULL</v>
          </cell>
          <cell r="G395" t="str">
            <v>URREA</v>
          </cell>
          <cell r="H395" t="str">
            <v>SAUCEDA</v>
          </cell>
          <cell r="I395" t="str">
            <v>MAYRA DIAREY</v>
          </cell>
          <cell r="J395" t="str">
            <v>NULL</v>
          </cell>
          <cell r="K395" t="str">
            <v>PETEN</v>
          </cell>
          <cell r="L395">
            <v>124</v>
          </cell>
          <cell r="M395" t="str">
            <v>NULL</v>
          </cell>
          <cell r="N395" t="str">
            <v>Narvarte Oriente</v>
          </cell>
          <cell r="O395">
            <v>9</v>
          </cell>
          <cell r="P395">
            <v>9014</v>
          </cell>
          <cell r="Q395">
            <v>3023</v>
          </cell>
          <cell r="R395" t="str">
            <v>NULL</v>
          </cell>
          <cell r="S395" t="str">
            <v>mayradiarey@gmail.com</v>
          </cell>
          <cell r="T395">
            <v>131</v>
          </cell>
          <cell r="U395" t="str">
            <v>NULL</v>
          </cell>
          <cell r="V395" t="str">
            <v>NULL</v>
          </cell>
          <cell r="W395" t="str">
            <v>M</v>
          </cell>
          <cell r="X395">
            <v>33823</v>
          </cell>
          <cell r="Y395">
            <v>10</v>
          </cell>
          <cell r="Z395">
            <v>5</v>
          </cell>
          <cell r="AA395" t="str">
            <v>NULL</v>
          </cell>
          <cell r="AB395" t="str">
            <v>NULL</v>
          </cell>
          <cell r="AC395" t="str">
            <v>Â¿CUÃNTO DINERO EXISTE EN EL FONDO MEXICANO PARA LA ESTABILIZACIÃ“N Y EL DESARROLLO?&lt;br&gt;</v>
          </cell>
        </row>
        <row r="396">
          <cell r="A396">
            <v>6120000002416</v>
          </cell>
          <cell r="B396">
            <v>61200</v>
          </cell>
          <cell r="C396">
            <v>1</v>
          </cell>
          <cell r="D396">
            <v>42656</v>
          </cell>
          <cell r="E396" t="str">
            <v>NULL</v>
          </cell>
          <cell r="F396" t="str">
            <v>NULL</v>
          </cell>
          <cell r="G396" t="str">
            <v>TLAPALE</v>
          </cell>
          <cell r="H396" t="str">
            <v>MARTINEZ</v>
          </cell>
          <cell r="I396" t="str">
            <v>SAUL</v>
          </cell>
          <cell r="J396" t="str">
            <v>NULL</v>
          </cell>
          <cell r="K396" t="str">
            <v>EL SALVADOR 7, COL.LAS AMERICAS</v>
          </cell>
          <cell r="L396">
            <v>7</v>
          </cell>
          <cell r="M396" t="str">
            <v>NULL</v>
          </cell>
          <cell r="N396" t="str">
            <v>Las AmÃ©ricas</v>
          </cell>
          <cell r="O396">
            <v>15</v>
          </cell>
          <cell r="P396">
            <v>15057</v>
          </cell>
          <cell r="Q396">
            <v>53040</v>
          </cell>
          <cell r="R396" t="str">
            <v>NULL</v>
          </cell>
          <cell r="S396" t="str">
            <v>saul.tm25@gmail.com</v>
          </cell>
          <cell r="T396">
            <v>131</v>
          </cell>
          <cell r="U396" t="str">
            <v>NULL</v>
          </cell>
          <cell r="V396" t="str">
            <v>NULL</v>
          </cell>
          <cell r="W396" t="str">
            <v>H</v>
          </cell>
          <cell r="X396">
            <v>33428</v>
          </cell>
          <cell r="Y396">
            <v>13</v>
          </cell>
          <cell r="Z396">
            <v>5</v>
          </cell>
          <cell r="AA396" t="str">
            <v>NULL</v>
          </cell>
          <cell r="AB396" t="str">
            <v>NULL</v>
          </cell>
          <cell r="AC396" t="str">
            <v>Actualmente cuales son los fondos que tiene??&lt;br&gt;</v>
          </cell>
        </row>
        <row r="397">
          <cell r="A397">
            <v>6120000001916</v>
          </cell>
          <cell r="B397">
            <v>61200</v>
          </cell>
          <cell r="C397">
            <v>1</v>
          </cell>
          <cell r="D397">
            <v>42654</v>
          </cell>
          <cell r="E397" t="str">
            <v>NULL</v>
          </cell>
          <cell r="F397" t="str">
            <v>NULL</v>
          </cell>
          <cell r="G397" t="str">
            <v>DIAZ</v>
          </cell>
          <cell r="H397" t="str">
            <v>PADILLA</v>
          </cell>
          <cell r="I397" t="str">
            <v>CESAR</v>
          </cell>
          <cell r="J397" t="str">
            <v>NULL</v>
          </cell>
          <cell r="K397" t="str">
            <v>CARRETERA PICACHO AJUSCO</v>
          </cell>
          <cell r="L397">
            <v>238</v>
          </cell>
          <cell r="M397">
            <v>702</v>
          </cell>
          <cell r="N397" t="str">
            <v>Jardines en la MontaÂ¿Â¿a</v>
          </cell>
          <cell r="O397">
            <v>9</v>
          </cell>
          <cell r="P397">
            <v>9012</v>
          </cell>
          <cell r="Q397">
            <v>14210</v>
          </cell>
          <cell r="R397">
            <v>15556319955</v>
          </cell>
          <cell r="S397" t="str">
            <v>cdiazpadilla@gmail.com</v>
          </cell>
          <cell r="T397">
            <v>131</v>
          </cell>
          <cell r="U397" t="str">
            <v>NULL</v>
          </cell>
          <cell r="V397" t="str">
            <v>NULL</v>
          </cell>
          <cell r="W397" t="str">
            <v>NULL</v>
          </cell>
          <cell r="X397">
            <v>21763</v>
          </cell>
          <cell r="Y397">
            <v>10</v>
          </cell>
          <cell r="Z397">
            <v>5</v>
          </cell>
          <cell r="AA397" t="str">
            <v>NULL</v>
          </cell>
          <cell r="AB397" t="str">
            <v>NULL</v>
          </cell>
          <cell r="AC397" t="str">
            <v>Cuales han sido los ingresos que se han obtenido por el pago de derechos de las licitaciones de las rondas 1 y 2 de Pemex&lt;br&gt;</v>
          </cell>
        </row>
        <row r="398">
          <cell r="A398">
            <v>6120000002516</v>
          </cell>
          <cell r="B398">
            <v>61200</v>
          </cell>
          <cell r="C398">
            <v>1</v>
          </cell>
          <cell r="D398">
            <v>42656</v>
          </cell>
          <cell r="E398" t="str">
            <v>NULL</v>
          </cell>
          <cell r="F398" t="str">
            <v>NULL</v>
          </cell>
          <cell r="G398" t="str">
            <v>PANIAGUA</v>
          </cell>
          <cell r="H398" t="str">
            <v>GOMEZ</v>
          </cell>
          <cell r="I398" t="str">
            <v>KARLA</v>
          </cell>
          <cell r="J398" t="str">
            <v>NULL</v>
          </cell>
          <cell r="K398" t="str">
            <v>AXACALOTE 10</v>
          </cell>
          <cell r="L398">
            <v>10</v>
          </cell>
          <cell r="M398" t="str">
            <v>NULL</v>
          </cell>
          <cell r="N398" t="str">
            <v>Axcallote</v>
          </cell>
          <cell r="O398">
            <v>9</v>
          </cell>
          <cell r="P398">
            <v>9013</v>
          </cell>
          <cell r="Q398">
            <v>16819</v>
          </cell>
          <cell r="R398" t="str">
            <v>NULL</v>
          </cell>
          <cell r="S398" t="str">
            <v>karlapaniagua93@gmail.com</v>
          </cell>
          <cell r="T398">
            <v>131</v>
          </cell>
          <cell r="U398" t="str">
            <v>NULL</v>
          </cell>
          <cell r="V398" t="str">
            <v>NULL</v>
          </cell>
          <cell r="W398" t="str">
            <v>M</v>
          </cell>
          <cell r="X398">
            <v>33502</v>
          </cell>
          <cell r="Y398">
            <v>21</v>
          </cell>
          <cell r="Z398">
            <v>5</v>
          </cell>
          <cell r="AA398" t="str">
            <v>NULL</v>
          </cell>
          <cell r="AB398" t="str">
            <v>NULL</v>
          </cell>
          <cell r="AC398" t="str">
            <v>Cuales son los fondos que tienen?&lt;br&gt;</v>
          </cell>
        </row>
        <row r="399">
          <cell r="A399">
            <v>6120000001816</v>
          </cell>
          <cell r="B399">
            <v>61200</v>
          </cell>
          <cell r="C399">
            <v>1</v>
          </cell>
          <cell r="D399">
            <v>42654</v>
          </cell>
          <cell r="E399" t="str">
            <v>NINGUNO</v>
          </cell>
          <cell r="F399" t="str">
            <v>NULL</v>
          </cell>
          <cell r="G399" t="str">
            <v>DIAZ</v>
          </cell>
          <cell r="H399" t="str">
            <v>PADILLA</v>
          </cell>
          <cell r="I399" t="str">
            <v>CESAR</v>
          </cell>
          <cell r="J399" t="str">
            <v>NULL</v>
          </cell>
          <cell r="K399" t="str">
            <v>PICACHO AJUSCO</v>
          </cell>
          <cell r="L399">
            <v>238</v>
          </cell>
          <cell r="M399">
            <v>702</v>
          </cell>
          <cell r="N399" t="str">
            <v>Jardines en la MontaÂ¿Â¿a</v>
          </cell>
          <cell r="O399">
            <v>9</v>
          </cell>
          <cell r="P399">
            <v>9012</v>
          </cell>
          <cell r="Q399">
            <v>14210</v>
          </cell>
          <cell r="R399">
            <v>0</v>
          </cell>
          <cell r="S399" t="str">
            <v>cdiazpadilla@mail.com</v>
          </cell>
          <cell r="T399">
            <v>131</v>
          </cell>
          <cell r="U399" t="str">
            <v>NULL</v>
          </cell>
          <cell r="V399" t="str">
            <v>NULL</v>
          </cell>
          <cell r="W399" t="str">
            <v>H</v>
          </cell>
          <cell r="X399">
            <v>21551</v>
          </cell>
          <cell r="Y399">
            <v>0</v>
          </cell>
          <cell r="Z399">
            <v>6</v>
          </cell>
          <cell r="AA399" t="str">
            <v>Ninguno</v>
          </cell>
          <cell r="AB399" t="str">
            <v>NULL</v>
          </cell>
          <cell r="AC399" t="str">
            <v>CUANTO DINERO HAY EN EL FONDO?</v>
          </cell>
        </row>
        <row r="400">
          <cell r="A400">
            <v>6120000002616</v>
          </cell>
          <cell r="B400">
            <v>61200</v>
          </cell>
          <cell r="C400">
            <v>1</v>
          </cell>
          <cell r="D400">
            <v>42667</v>
          </cell>
          <cell r="E400" t="str">
            <v>NULL</v>
          </cell>
          <cell r="F400" t="str">
            <v>NULL</v>
          </cell>
          <cell r="G400" t="str">
            <v>GONZÃLEZ</v>
          </cell>
          <cell r="H400" t="str">
            <v>MARTÃNEZ</v>
          </cell>
          <cell r="I400" t="str">
            <v>NADIA ESTEFANY</v>
          </cell>
          <cell r="J400" t="str">
            <v>NULL</v>
          </cell>
          <cell r="K400" t="str">
            <v>AV. LUIS ECHEVERRIA</v>
          </cell>
          <cell r="L400">
            <v>4</v>
          </cell>
          <cell r="M400">
            <v>42</v>
          </cell>
          <cell r="N400" t="str">
            <v>Atlacomulco</v>
          </cell>
          <cell r="O400">
            <v>15</v>
          </cell>
          <cell r="P400">
            <v>15058</v>
          </cell>
          <cell r="Q400">
            <v>57720</v>
          </cell>
          <cell r="R400">
            <v>5518465343</v>
          </cell>
          <cell r="S400" t="str">
            <v>nafy_cryk@hotmail.com</v>
          </cell>
          <cell r="T400">
            <v>131</v>
          </cell>
          <cell r="U400" t="str">
            <v>NULL</v>
          </cell>
          <cell r="V400" t="str">
            <v>NULL</v>
          </cell>
          <cell r="W400" t="str">
            <v>M</v>
          </cell>
          <cell r="X400">
            <v>34961</v>
          </cell>
          <cell r="Y400">
            <v>21</v>
          </cell>
          <cell r="Z400">
            <v>5</v>
          </cell>
          <cell r="AA400" t="str">
            <v>NULL</v>
          </cell>
          <cell r="AB400" t="str">
            <v>NULL</v>
          </cell>
          <cell r="AC400" t="str">
            <v>Se solicita la siguiente informaciÃ³n: Â¿Cuantos fueron trabajadores fueron  despedidos en este ultimo aÃ±o en PEMEX?&lt;br&gt;</v>
          </cell>
        </row>
        <row r="401">
          <cell r="A401">
            <v>6120000001716</v>
          </cell>
          <cell r="B401">
            <v>61200</v>
          </cell>
          <cell r="C401">
            <v>1</v>
          </cell>
          <cell r="D401">
            <v>42654</v>
          </cell>
          <cell r="E401" t="str">
            <v>NULL</v>
          </cell>
          <cell r="F401" t="str">
            <v>NULL</v>
          </cell>
          <cell r="G401" t="str">
            <v>MONDRAGÃ“N</v>
          </cell>
          <cell r="H401" t="str">
            <v>CORTES</v>
          </cell>
          <cell r="I401" t="str">
            <v>ALICIA ALEJANDRA</v>
          </cell>
          <cell r="J401" t="str">
            <v>NULL</v>
          </cell>
          <cell r="K401" t="str">
            <v>SANTA ROSA</v>
          </cell>
          <cell r="L401">
            <v>70</v>
          </cell>
          <cell r="M401" t="str">
            <v>C103</v>
          </cell>
          <cell r="N401" t="str">
            <v>Valle GÃ³mez</v>
          </cell>
          <cell r="O401">
            <v>9</v>
          </cell>
          <cell r="P401">
            <v>9017</v>
          </cell>
          <cell r="Q401">
            <v>15210</v>
          </cell>
          <cell r="R401">
            <v>445540415540</v>
          </cell>
          <cell r="S401" t="str">
            <v>alljazzbuble@hotmail.com</v>
          </cell>
          <cell r="T401">
            <v>131</v>
          </cell>
          <cell r="U401" t="str">
            <v>NULL</v>
          </cell>
          <cell r="V401" t="str">
            <v>NULL</v>
          </cell>
          <cell r="W401" t="str">
            <v>M</v>
          </cell>
          <cell r="X401">
            <v>32682</v>
          </cell>
          <cell r="Y401">
            <v>21</v>
          </cell>
          <cell r="Z401">
            <v>5</v>
          </cell>
          <cell r="AA401" t="str">
            <v>NULL</v>
          </cell>
          <cell r="AB401" t="str">
            <v>NULL</v>
          </cell>
          <cell r="AC401" t="str">
            <v>De conformidad con el artÃ­culo 6 de la CPEUM  "LA MANIFESTACION DE LAS IDEAS NO SERA OBJETO DE NINGUNA INQUISICION JUDICIAL O ADMINISTRATIVA, SINO EN EL CASO DE QUE ATAQUE A LA MORAL, LOS DERECHOS DE TERCERO, PROVOQUE ALGUN DELITO O PERTURBE EL ORDEN PUBLICO; EL DERECHO A LA INFORMACION SERA GARANTIZADO POR EL ESTADO"  Â¿CuÃ¡l es el monto total con el que cuenta el Fondo Mexicano del PetrÃ³leo para la estabilizaciÃ³n y el Desarrollo?&lt;br&gt;</v>
          </cell>
        </row>
        <row r="402">
          <cell r="A402">
            <v>6120000002016</v>
          </cell>
          <cell r="B402">
            <v>61200</v>
          </cell>
          <cell r="C402">
            <v>1</v>
          </cell>
          <cell r="D402">
            <v>42654</v>
          </cell>
          <cell r="E402" t="str">
            <v>NULL</v>
          </cell>
          <cell r="F402" t="str">
            <v>NULL</v>
          </cell>
          <cell r="G402" t="str">
            <v>VÃZQUEZ</v>
          </cell>
          <cell r="H402" t="str">
            <v>EGLI</v>
          </cell>
          <cell r="I402" t="str">
            <v>MARLIS</v>
          </cell>
          <cell r="J402" t="str">
            <v>NULL</v>
          </cell>
          <cell r="K402" t="str">
            <v>MIGUEL S. MACEDO</v>
          </cell>
          <cell r="L402">
            <v>16</v>
          </cell>
          <cell r="M402" t="str">
            <v>A</v>
          </cell>
          <cell r="N402" t="str">
            <v>Ciudad SatÃ©lite</v>
          </cell>
          <cell r="O402">
            <v>15</v>
          </cell>
          <cell r="P402">
            <v>15057</v>
          </cell>
          <cell r="Q402">
            <v>53100</v>
          </cell>
          <cell r="R402" t="str">
            <v>NULL</v>
          </cell>
          <cell r="S402" t="str">
            <v>marliz_egli@hotmail.com</v>
          </cell>
          <cell r="T402">
            <v>131</v>
          </cell>
          <cell r="U402" t="str">
            <v>NULL</v>
          </cell>
          <cell r="V402" t="str">
            <v>NULL</v>
          </cell>
          <cell r="W402" t="str">
            <v>M</v>
          </cell>
          <cell r="X402">
            <v>33914</v>
          </cell>
          <cell r="Y402">
            <v>21</v>
          </cell>
          <cell r="Z402">
            <v>5</v>
          </cell>
          <cell r="AA402" t="str">
            <v>NULL</v>
          </cell>
          <cell r="AB402" t="str">
            <v>NULL</v>
          </cell>
          <cell r="AC402" t="str">
            <v>Quisiera saber Â¿cuÃ¡nto dinero existe en la actualidad en el Fondo Mexicano del PetrÃ³leo para la EstabilizaciÃ³n y el Desarrollo?&lt;br&gt;</v>
          </cell>
        </row>
        <row r="403">
          <cell r="A403">
            <v>6120000002216</v>
          </cell>
          <cell r="B403">
            <v>61200</v>
          </cell>
          <cell r="C403">
            <v>1</v>
          </cell>
          <cell r="D403">
            <v>42655</v>
          </cell>
          <cell r="E403" t="str">
            <v>NULL</v>
          </cell>
          <cell r="F403" t="str">
            <v>NULL</v>
          </cell>
          <cell r="G403" t="str">
            <v>DIAZ</v>
          </cell>
          <cell r="H403" t="str">
            <v>CEJA</v>
          </cell>
          <cell r="I403" t="str">
            <v>ELSA LUZ MARIA</v>
          </cell>
          <cell r="J403" t="str">
            <v>NULL</v>
          </cell>
          <cell r="K403" t="str">
            <v>CIRCUITO DE RIO PIAXTLA</v>
          </cell>
          <cell r="L403" t="str">
            <v>54-A</v>
          </cell>
          <cell r="M403" t="str">
            <v>NULL</v>
          </cell>
          <cell r="N403" t="str">
            <v>Real del Moral</v>
          </cell>
          <cell r="O403">
            <v>9</v>
          </cell>
          <cell r="P403">
            <v>9007</v>
          </cell>
          <cell r="Q403">
            <v>9010</v>
          </cell>
          <cell r="R403">
            <v>5535505959</v>
          </cell>
          <cell r="S403" t="str">
            <v>elzadiazceja@gmail.com</v>
          </cell>
          <cell r="T403">
            <v>131</v>
          </cell>
          <cell r="U403" t="str">
            <v>NULL</v>
          </cell>
          <cell r="V403" t="str">
            <v>NULL</v>
          </cell>
          <cell r="W403" t="str">
            <v>M</v>
          </cell>
          <cell r="X403">
            <v>29821</v>
          </cell>
          <cell r="Y403">
            <v>31</v>
          </cell>
          <cell r="Z403">
            <v>5</v>
          </cell>
          <cell r="AA403" t="str">
            <v>NULL</v>
          </cell>
          <cell r="AB403" t="str">
            <v>NULL</v>
          </cell>
          <cell r="AC403" t="str">
            <v>Cual es el monto de transferencias que ha realizado el Fondo Mexicano del PetrÃ³leo para la EstabilizaciÃ³n y el Desarrollo por los ingresos percibidos a los Fondos de EstabilizaciÃ³n de los Ingresos Petroleros y de EstabilizaciÃ³n de los Ingresos de las Entidades Federativas&lt;br&gt;</v>
          </cell>
        </row>
        <row r="404">
          <cell r="A404">
            <v>6120000002316</v>
          </cell>
          <cell r="B404">
            <v>61200</v>
          </cell>
          <cell r="C404">
            <v>1</v>
          </cell>
          <cell r="D404">
            <v>42656</v>
          </cell>
          <cell r="E404" t="str">
            <v>NULL</v>
          </cell>
          <cell r="F404" t="str">
            <v>NULL</v>
          </cell>
          <cell r="G404" t="str">
            <v>ESQUIVEL</v>
          </cell>
          <cell r="H404" t="str">
            <v>SEGURA</v>
          </cell>
          <cell r="I404" t="str">
            <v>MARÃA LUISA</v>
          </cell>
          <cell r="J404" t="str">
            <v>NULL</v>
          </cell>
          <cell r="K404" t="str">
            <v>CITLALLI</v>
          </cell>
          <cell r="L404">
            <v>33</v>
          </cell>
          <cell r="M404" t="str">
            <v>NULL</v>
          </cell>
          <cell r="N404" t="str">
            <v>MÃ©xico PrehispÃ¡nico II</v>
          </cell>
          <cell r="O404">
            <v>15</v>
          </cell>
          <cell r="P404">
            <v>15033</v>
          </cell>
          <cell r="Q404">
            <v>55269</v>
          </cell>
          <cell r="R404" t="str">
            <v>NULL</v>
          </cell>
          <cell r="S404" t="str">
            <v>luiisaesegura@hotmail.com</v>
          </cell>
          <cell r="T404">
            <v>131</v>
          </cell>
          <cell r="U404" t="str">
            <v>NULL</v>
          </cell>
          <cell r="V404" t="str">
            <v>NULL</v>
          </cell>
          <cell r="W404" t="str">
            <v>M</v>
          </cell>
          <cell r="X404">
            <v>34251</v>
          </cell>
          <cell r="Y404">
            <v>21</v>
          </cell>
          <cell r="Z404">
            <v>5</v>
          </cell>
          <cell r="AA404" t="str">
            <v>NULL</v>
          </cell>
          <cell r="AB404" t="str">
            <v>NULL</v>
          </cell>
          <cell r="AC404" t="str">
            <v>Â¿CuÃ¡l es la cantidad de dinero que se encuentra actualmente en el Fondo Mexicano del PetrÃ³leo para la EstabilizaciÃ³n y el Desarrollo?  Â¿CuÃ¡l es el concepto de los recursos que entran al Fondo Mexicano del PetrÃ³leo para la EstabilizaciÃ³n y el Desarrollo?&lt;br&gt;</v>
          </cell>
        </row>
        <row r="405">
          <cell r="A405">
            <v>6120000002416</v>
          </cell>
          <cell r="B405">
            <v>61200</v>
          </cell>
          <cell r="C405">
            <v>1</v>
          </cell>
          <cell r="D405">
            <v>42656</v>
          </cell>
          <cell r="E405" t="str">
            <v>NULL</v>
          </cell>
          <cell r="F405" t="str">
            <v>NULL</v>
          </cell>
          <cell r="G405" t="str">
            <v>TLAPALE</v>
          </cell>
          <cell r="H405" t="str">
            <v>MARTINEZ</v>
          </cell>
          <cell r="I405" t="str">
            <v>SAUL</v>
          </cell>
          <cell r="J405" t="str">
            <v>NULL</v>
          </cell>
          <cell r="K405" t="str">
            <v>EL SALVADOR 7, COL.LAS AMERICAS</v>
          </cell>
          <cell r="L405">
            <v>7</v>
          </cell>
          <cell r="M405" t="str">
            <v>NULL</v>
          </cell>
          <cell r="N405" t="str">
            <v>Las AmÃ©ricas</v>
          </cell>
          <cell r="O405">
            <v>15</v>
          </cell>
          <cell r="P405">
            <v>15057</v>
          </cell>
          <cell r="Q405">
            <v>53040</v>
          </cell>
          <cell r="R405" t="str">
            <v>NULL</v>
          </cell>
          <cell r="S405" t="str">
            <v>saul.tm25@gmail.com</v>
          </cell>
          <cell r="T405">
            <v>131</v>
          </cell>
          <cell r="U405" t="str">
            <v>NULL</v>
          </cell>
          <cell r="V405" t="str">
            <v>NULL</v>
          </cell>
          <cell r="W405" t="str">
            <v>H</v>
          </cell>
          <cell r="X405">
            <v>33428</v>
          </cell>
          <cell r="Y405">
            <v>13</v>
          </cell>
          <cell r="Z405">
            <v>5</v>
          </cell>
          <cell r="AA405" t="str">
            <v>NULL</v>
          </cell>
          <cell r="AB405" t="str">
            <v>NULL</v>
          </cell>
          <cell r="AC405" t="str">
            <v>Actualmente cuales son los fondos que tiene??&lt;br&gt;</v>
          </cell>
        </row>
        <row r="406">
          <cell r="A406">
            <v>6120000002516</v>
          </cell>
          <cell r="B406">
            <v>61200</v>
          </cell>
          <cell r="C406">
            <v>1</v>
          </cell>
          <cell r="D406">
            <v>42656</v>
          </cell>
          <cell r="E406" t="str">
            <v>NULL</v>
          </cell>
          <cell r="F406" t="str">
            <v>NULL</v>
          </cell>
          <cell r="G406" t="str">
            <v>PANIAGUA</v>
          </cell>
          <cell r="H406" t="str">
            <v>GOMEZ</v>
          </cell>
          <cell r="I406" t="str">
            <v>KARLA</v>
          </cell>
          <cell r="J406" t="str">
            <v>NULL</v>
          </cell>
          <cell r="K406" t="str">
            <v>AXACALOTE 10</v>
          </cell>
          <cell r="L406">
            <v>10</v>
          </cell>
          <cell r="M406" t="str">
            <v>NULL</v>
          </cell>
          <cell r="N406" t="str">
            <v>Axcallote</v>
          </cell>
          <cell r="O406">
            <v>9</v>
          </cell>
          <cell r="P406">
            <v>9013</v>
          </cell>
          <cell r="Q406">
            <v>16819</v>
          </cell>
          <cell r="R406" t="str">
            <v>NULL</v>
          </cell>
          <cell r="S406" t="str">
            <v>karlapaniagua93@gmail.com</v>
          </cell>
          <cell r="T406">
            <v>131</v>
          </cell>
          <cell r="U406" t="str">
            <v>NULL</v>
          </cell>
          <cell r="V406" t="str">
            <v>NULL</v>
          </cell>
          <cell r="W406" t="str">
            <v>M</v>
          </cell>
          <cell r="X406">
            <v>33502</v>
          </cell>
          <cell r="Y406">
            <v>21</v>
          </cell>
          <cell r="Z406">
            <v>5</v>
          </cell>
          <cell r="AA406" t="str">
            <v>NULL</v>
          </cell>
          <cell r="AB406" t="str">
            <v>NULL</v>
          </cell>
          <cell r="AC406" t="str">
            <v>Cuales son los fondos que tienen?&lt;br&gt;</v>
          </cell>
        </row>
        <row r="407">
          <cell r="A407">
            <v>6120000002616</v>
          </cell>
          <cell r="B407">
            <v>61200</v>
          </cell>
          <cell r="C407">
            <v>1</v>
          </cell>
          <cell r="D407">
            <v>42667</v>
          </cell>
          <cell r="E407" t="str">
            <v>NULL</v>
          </cell>
          <cell r="F407" t="str">
            <v>NULL</v>
          </cell>
          <cell r="G407" t="str">
            <v>GONZÃLEZ</v>
          </cell>
          <cell r="H407" t="str">
            <v>MARTÃNEZ</v>
          </cell>
          <cell r="I407" t="str">
            <v>NADIA ESTEFANY</v>
          </cell>
          <cell r="J407" t="str">
            <v>NULL</v>
          </cell>
          <cell r="K407" t="str">
            <v>AV. LUIS ECHEVERRIA</v>
          </cell>
          <cell r="L407">
            <v>4</v>
          </cell>
          <cell r="M407">
            <v>42</v>
          </cell>
          <cell r="N407" t="str">
            <v>Atlacomulco</v>
          </cell>
          <cell r="O407">
            <v>15</v>
          </cell>
          <cell r="P407">
            <v>15058</v>
          </cell>
          <cell r="Q407">
            <v>57720</v>
          </cell>
          <cell r="R407">
            <v>5518465343</v>
          </cell>
          <cell r="S407" t="str">
            <v>nafy_cryk@hotmail.com</v>
          </cell>
          <cell r="T407">
            <v>131</v>
          </cell>
          <cell r="U407" t="str">
            <v>NULL</v>
          </cell>
          <cell r="V407" t="str">
            <v>NULL</v>
          </cell>
          <cell r="W407" t="str">
            <v>M</v>
          </cell>
          <cell r="X407">
            <v>34961</v>
          </cell>
          <cell r="Y407">
            <v>21</v>
          </cell>
          <cell r="Z407">
            <v>5</v>
          </cell>
          <cell r="AA407" t="str">
            <v>NULL</v>
          </cell>
          <cell r="AB407" t="str">
            <v>NULL</v>
          </cell>
          <cell r="AC407" t="str">
            <v>Se solicita la siguiente informaciÃ³n: Â¿Cuantos fueron trabajadores fueron  despedidos en este ultimo aÃ±o en PEMEX?&lt;br&gt;</v>
          </cell>
        </row>
        <row r="408">
          <cell r="A408">
            <v>6120000002716</v>
          </cell>
          <cell r="B408">
            <v>61200</v>
          </cell>
          <cell r="C408">
            <v>1</v>
          </cell>
          <cell r="D408">
            <v>42681</v>
          </cell>
          <cell r="E408" t="str">
            <v xml:space="preserve">  </v>
          </cell>
          <cell r="F408" t="str">
            <v>NULL</v>
          </cell>
          <cell r="G408" t="str">
            <v>BUSTAMANTE</v>
          </cell>
          <cell r="H408" t="str">
            <v>PEREZ</v>
          </cell>
          <cell r="I408" t="str">
            <v>ALAN GERARDO</v>
          </cell>
          <cell r="J408" t="str">
            <v>NULL</v>
          </cell>
          <cell r="K408" t="str">
            <v xml:space="preserve">  </v>
          </cell>
          <cell r="L408" t="str">
            <v xml:space="preserve">  </v>
          </cell>
          <cell r="M408" t="str">
            <v xml:space="preserve">  </v>
          </cell>
          <cell r="N408" t="str">
            <v xml:space="preserve">  </v>
          </cell>
          <cell r="O408">
            <v>99</v>
          </cell>
          <cell r="P408">
            <v>999</v>
          </cell>
          <cell r="Q408" t="str">
            <v>null</v>
          </cell>
          <cell r="R408">
            <v>0</v>
          </cell>
          <cell r="S408" t="str">
            <v>abustamantte@gmail.com</v>
          </cell>
          <cell r="T408">
            <v>131</v>
          </cell>
          <cell r="U408" t="str">
            <v>NULL</v>
          </cell>
          <cell r="V408" t="str">
            <v>NULL</v>
          </cell>
          <cell r="W408" t="str">
            <v>H</v>
          </cell>
          <cell r="X408">
            <v>42370</v>
          </cell>
          <cell r="Y408">
            <v>0</v>
          </cell>
          <cell r="Z408">
            <v>6</v>
          </cell>
          <cell r="AA408" t="str">
            <v>Ninguno</v>
          </cell>
          <cell r="AB408" t="str">
            <v>NULL</v>
          </cell>
          <cell r="AC408" t="str">
            <v>Solicito amablemente :&lt;br&gt;&lt;br&gt;El numero de empresas u organizaciones manufactureras del giro petroquimico (esto es, que tengan como materia prima el petroleo y/o sus derivados) a nivel nacional y su localizaciÃ³n.&lt;br&gt;&lt;br&gt;Datos sobre el numero de emisiones de carbono de dichas empresas u organizaciones a nivel nacional.&lt;br&gt;&lt;br&gt;Gracias por su atenciÃ³n. Saludos.</v>
          </cell>
        </row>
        <row r="409">
          <cell r="A409">
            <v>6120000002716</v>
          </cell>
          <cell r="B409">
            <v>61200</v>
          </cell>
          <cell r="C409">
            <v>1</v>
          </cell>
          <cell r="D409">
            <v>42681</v>
          </cell>
          <cell r="E409" t="str">
            <v xml:space="preserve">  </v>
          </cell>
          <cell r="F409" t="str">
            <v>NULL</v>
          </cell>
          <cell r="G409" t="str">
            <v>BUSTAMANTE</v>
          </cell>
          <cell r="H409" t="str">
            <v>PEREZ</v>
          </cell>
          <cell r="I409" t="str">
            <v>ALAN GERARDO</v>
          </cell>
          <cell r="J409" t="str">
            <v>NULL</v>
          </cell>
          <cell r="K409" t="str">
            <v xml:space="preserve">  </v>
          </cell>
          <cell r="L409" t="str">
            <v xml:space="preserve">  </v>
          </cell>
          <cell r="M409" t="str">
            <v xml:space="preserve">  </v>
          </cell>
          <cell r="N409" t="str">
            <v xml:space="preserve">  </v>
          </cell>
          <cell r="O409">
            <v>99</v>
          </cell>
          <cell r="P409">
            <v>999</v>
          </cell>
          <cell r="Q409" t="str">
            <v>null</v>
          </cell>
          <cell r="R409">
            <v>0</v>
          </cell>
          <cell r="S409" t="str">
            <v>abustamantte@gmail.com</v>
          </cell>
          <cell r="T409">
            <v>131</v>
          </cell>
          <cell r="U409" t="str">
            <v>NULL</v>
          </cell>
          <cell r="V409" t="str">
            <v>NULL</v>
          </cell>
          <cell r="W409" t="str">
            <v>H</v>
          </cell>
          <cell r="X409">
            <v>42370</v>
          </cell>
          <cell r="Y409">
            <v>0</v>
          </cell>
          <cell r="Z409">
            <v>6</v>
          </cell>
          <cell r="AA409" t="str">
            <v>Ninguno</v>
          </cell>
          <cell r="AB409" t="str">
            <v>NULL</v>
          </cell>
          <cell r="AC409" t="str">
            <v>Solicito amablemente :&lt;br&gt;&lt;br&gt;El numero de empresas u organizaciones manufactureras del giro petroquimico (esto es, que tengan como materia prima el petroleo y/o sus derivados) a nivel nacional y su localizaciÃ³n.&lt;br&gt;&lt;br&gt;Datos sobre el numero de emisiones de carbono de dichas empresas u organizaciones a nivel nacional.&lt;br&gt;&lt;br&gt;Gracias por su atenciÃ³n. Saludos.</v>
          </cell>
        </row>
      </sheetData>
    </sheetDataSet>
  </externalBook>
</externalLink>
</file>

<file path=xl/tables/table1.xml><?xml version="1.0" encoding="utf-8"?>
<table xmlns="http://schemas.openxmlformats.org/spreadsheetml/2006/main" id="2" name="Tabla13" displayName="Tabla13" ref="A5:P14" headerRowCount="0" totalsRowShown="0" headerRowDxfId="60">
  <tableColumns count="16">
    <tableColumn id="1" name="Medio de entrada de las solicitudes de información" headerRowDxfId="59"/>
    <tableColumn id="2" name="Mes 1" headerRowDxfId="58"/>
    <tableColumn id="9" name="Mes 2" headerRowDxfId="57"/>
    <tableColumn id="8" name="Mes 3" headerRowDxfId="56"/>
    <tableColumn id="4" name="Mes 12" headerRowDxfId="55"/>
    <tableColumn id="10" name="Mes 23" headerRowDxfId="54"/>
    <tableColumn id="11" name="Mes 34" headerRowDxfId="53"/>
    <tableColumn id="12" name="Mes 342" headerRowDxfId="52"/>
    <tableColumn id="7" name="Mes 35" headerRowDxfId="51"/>
    <tableColumn id="3" name="Columna4" headerRowDxfId="50"/>
    <tableColumn id="14" name="Columna43" headerRowDxfId="49"/>
    <tableColumn id="13" name="Columna42" headerRowDxfId="48"/>
    <tableColumn id="5" name="Columna5" headerRowDxfId="47"/>
    <tableColumn id="16" name="Columna53" headerRowDxfId="46"/>
    <tableColumn id="15" name="Columna52" headerRowDxfId="45"/>
    <tableColumn id="6" name="Columna6" headerRowDxfId="44"/>
  </tableColumns>
  <tableStyleInfo name="TableStyleMedium6" showFirstColumn="0" showLastColumn="0" showRowStripes="1" showColumnStripes="0"/>
</table>
</file>

<file path=xl/tables/table10.xml><?xml version="1.0" encoding="utf-8"?>
<table xmlns="http://schemas.openxmlformats.org/spreadsheetml/2006/main" id="5" name="Tabla1346" displayName="Tabla1346" ref="A4:C26"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11.xml><?xml version="1.0" encoding="utf-8"?>
<table xmlns="http://schemas.openxmlformats.org/spreadsheetml/2006/main" id="6" name="Tabla17" displayName="Tabla17" ref="A3:C18"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ables/table2.xml><?xml version="1.0" encoding="utf-8"?>
<table xmlns="http://schemas.openxmlformats.org/spreadsheetml/2006/main" id="1" name="Tabla134" displayName="Tabla134" ref="A4:B13" totalsRowShown="0" headerRowDxfId="43">
  <tableColumns count="2">
    <tableColumn id="1" name="Modo preferencial de entrega _x000a_"/>
    <tableColumn id="2" name="Número de solicitudes de acceso a información pública _x000a_ingresadas del 01/10/2016 al 31/12/2016"/>
  </tableColumns>
  <tableStyleInfo name="TableStyleMedium6" showFirstColumn="0" showLastColumn="0" showRowStripes="1" showColumnStripes="0"/>
</table>
</file>

<file path=xl/tables/table3.xml><?xml version="1.0" encoding="utf-8"?>
<table xmlns="http://schemas.openxmlformats.org/spreadsheetml/2006/main" id="3" name="Tabla1344" displayName="Tabla1344" ref="A4:G18" headerRowCount="0" totalsRowShown="0" headerRowDxfId="42">
  <tableColumns count="7">
    <tableColumn id="1" name="Medio de entrada de las solicitudes de información" headerRowDxfId="41"/>
    <tableColumn id="18" name="Columna1" headerRowDxfId="40"/>
    <tableColumn id="2" name="Mes 1" headerRowDxfId="39" dataDxfId="38"/>
    <tableColumn id="4" name="Mes 12" headerRowDxfId="37" dataDxfId="36"/>
    <tableColumn id="12" name="Mes 342" headerRowDxfId="35"/>
    <tableColumn id="14" name="Columna43" headerRowDxfId="34"/>
    <tableColumn id="16" name="Columna53" headerRowDxfId="33"/>
  </tableColumns>
  <tableStyleInfo name="TableStyleMedium6" showFirstColumn="0" showLastColumn="0" showRowStripes="0" showColumnStripes="0"/>
</table>
</file>

<file path=xl/tables/table4.xml><?xml version="1.0" encoding="utf-8"?>
<table xmlns="http://schemas.openxmlformats.org/spreadsheetml/2006/main" id="4" name="Tabla135" displayName="Tabla135" ref="A4:C92" headerRowDxfId="32">
  <autoFilter ref="A4:C92">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5.xml><?xml version="1.0" encoding="utf-8"?>
<table xmlns="http://schemas.openxmlformats.org/spreadsheetml/2006/main" id="7" name="Tabla1" displayName="Tabla1" ref="A20:A32" headerRowCount="0" totalsRowShown="0" headerRowDxfId="31">
  <tableColumns count="1">
    <tableColumn id="1" name="Denuncias y solicitudes de intervención del INAI a los órganos internos de control, contralorías o equivalentes*" headerRowDxfId="30"/>
  </tableColumns>
  <tableStyleInfo name="TableStyleMedium6" showFirstColumn="0" showLastColumn="0" showRowStripes="1" showColumnStripes="0"/>
</table>
</file>

<file path=xl/tables/table6.xml><?xml version="1.0" encoding="utf-8"?>
<table xmlns="http://schemas.openxmlformats.org/spreadsheetml/2006/main" id="8" name="Tabla139" displayName="Tabla139" ref="A5:A17" headerRowCount="0" totalsRowShown="0" headerRowDxfId="29">
  <tableColumns count="1">
    <tableColumn id="1" name="Denuncias y solicitudes de intervención del INAI a los órganos internos de control, contralorías o equivalentes*" headerRowDxfId="28"/>
  </tableColumns>
  <tableStyleInfo name="TableStyleMedium6" showFirstColumn="0" showLastColumn="0" showRowStripes="1" showColumnStripes="0"/>
</table>
</file>

<file path=xl/tables/table7.xml><?xml version="1.0" encoding="utf-8"?>
<table xmlns="http://schemas.openxmlformats.org/spreadsheetml/2006/main" id="9" name="Tabla110" displayName="Tabla110" ref="A4:H12" totalsRowShown="0" headerRowDxfId="27">
  <tableColumns count="8">
    <tableColumn id="1" name="Fecha del evento"/>
    <tableColumn id="2" name="Nombre del curso"/>
    <tableColumn id="3" name="Objetivo de la capacitación"/>
    <tableColumn id="8" name="Número de servidores públicos capacitados"/>
    <tableColumn id="7" name="Institución que provee la capacitación"/>
    <tableColumn id="6" name="Tipo de evento"/>
    <tableColumn id="5" name="# sesiones impartidas"/>
    <tableColumn id="4" name="# horas impartidas"/>
  </tableColumns>
  <tableStyleInfo name="TableStyleMedium6" showFirstColumn="0" showLastColumn="0" showRowStripes="1" showColumnStripes="0"/>
</table>
</file>

<file path=xl/tables/table8.xml><?xml version="1.0" encoding="utf-8"?>
<table xmlns="http://schemas.openxmlformats.org/spreadsheetml/2006/main" id="10" name="Tabla111" displayName="Tabla111" ref="A5:G17" headerRowCount="0" totalsRowShown="0" headerRowDxfId="26">
  <tableColumns count="7">
    <tableColumn id="1" name="Denuncias y solicitudes de intervención del INAI a los órganos internos de control, contralorías o equivalentes*" headerRowDxfId="25"/>
    <tableColumn id="2" name="Columna1" headerRowDxfId="24"/>
    <tableColumn id="3" name="Columna2" headerRowDxfId="23"/>
    <tableColumn id="4" name="Columna3" headerRowDxfId="22"/>
    <tableColumn id="5" name="Columna4" headerRowDxfId="21"/>
    <tableColumn id="6" name="Columna5" headerRowDxfId="20"/>
    <tableColumn id="7" name="Columna6" headerRowDxfId="19"/>
  </tableColumns>
  <tableStyleInfo name="TableStyleMedium6" showFirstColumn="0" showLastColumn="0" showRowStripes="1" showColumnStripes="0"/>
</table>
</file>

<file path=xl/tables/table9.xml><?xml version="1.0" encoding="utf-8"?>
<table xmlns="http://schemas.openxmlformats.org/spreadsheetml/2006/main" id="11" name="Tabla112" displayName="Tabla112" ref="A4:D16" headerRowCount="0" totalsRowShown="0" headerRowDxfId="18">
  <tableColumns count="4">
    <tableColumn id="1" name="Medio de entrada de las solicitudes de información" headerRowDxfId="17"/>
    <tableColumn id="18" name="Columna1" headerRowDxfId="16" dataDxfId="15"/>
    <tableColumn id="2" name="Columna2" headerRowDxfId="14" dataDxfId="13"/>
    <tableColumn id="3" name="Columna3" headerRowDxfId="12"/>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ransparencia@banxico.org.mx" TargetMode="External"/><Relationship Id="rId1" Type="http://schemas.openxmlformats.org/officeDocument/2006/relationships/hyperlink" Target="mailto:transparencia@banxi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zoomScaleNormal="100" workbookViewId="0">
      <selection activeCell="A26" sqref="A26"/>
    </sheetView>
  </sheetViews>
  <sheetFormatPr baseColWidth="10" defaultColWidth="10.85546875" defaultRowHeight="15" x14ac:dyDescent="0.25"/>
  <cols>
    <col min="1" max="1" width="69.7109375" style="8" customWidth="1"/>
    <col min="2" max="16" width="17.7109375" style="8" customWidth="1"/>
    <col min="17" max="16384" width="10.85546875" style="8"/>
  </cols>
  <sheetData>
    <row r="1" spans="1:16" x14ac:dyDescent="0.25">
      <c r="A1" s="10" t="s">
        <v>3055</v>
      </c>
      <c r="H1" s="10" t="s">
        <v>3055</v>
      </c>
    </row>
    <row r="2" spans="1:16" x14ac:dyDescent="0.25">
      <c r="A2" s="7" t="s">
        <v>11</v>
      </c>
    </row>
    <row r="3" spans="1:16" ht="30" customHeight="1" x14ac:dyDescent="0.25">
      <c r="A3" s="107" t="s">
        <v>3052</v>
      </c>
      <c r="B3" s="104" t="s">
        <v>3047</v>
      </c>
      <c r="C3" s="105"/>
      <c r="D3" s="106"/>
      <c r="E3" s="104" t="s">
        <v>3048</v>
      </c>
      <c r="F3" s="105"/>
      <c r="G3" s="106"/>
      <c r="H3" s="104" t="s">
        <v>3049</v>
      </c>
      <c r="I3" s="105"/>
      <c r="J3" s="106"/>
      <c r="K3" s="104" t="s">
        <v>3050</v>
      </c>
      <c r="L3" s="105"/>
      <c r="M3" s="106"/>
      <c r="N3" s="104" t="s">
        <v>3051</v>
      </c>
      <c r="O3" s="105"/>
      <c r="P3" s="106"/>
    </row>
    <row r="4" spans="1:16" ht="15" customHeight="1" x14ac:dyDescent="0.25">
      <c r="A4" s="108"/>
      <c r="B4" s="9" t="s">
        <v>12</v>
      </c>
      <c r="C4" s="9" t="s">
        <v>13</v>
      </c>
      <c r="D4" s="9" t="s">
        <v>14</v>
      </c>
      <c r="E4" s="9" t="s">
        <v>12</v>
      </c>
      <c r="F4" s="9" t="s">
        <v>13</v>
      </c>
      <c r="G4" s="9" t="s">
        <v>14</v>
      </c>
      <c r="H4" s="9" t="s">
        <v>12</v>
      </c>
      <c r="I4" s="9" t="s">
        <v>13</v>
      </c>
      <c r="J4" s="9" t="s">
        <v>14</v>
      </c>
      <c r="K4" s="9" t="s">
        <v>12</v>
      </c>
      <c r="L4" s="9" t="s">
        <v>13</v>
      </c>
      <c r="M4" s="9" t="s">
        <v>14</v>
      </c>
      <c r="N4" s="9" t="s">
        <v>12</v>
      </c>
      <c r="O4" s="9" t="s">
        <v>13</v>
      </c>
      <c r="P4" s="9" t="s">
        <v>14</v>
      </c>
    </row>
    <row r="5" spans="1:16" ht="15" customHeight="1" x14ac:dyDescent="0.25">
      <c r="A5" s="70" t="s">
        <v>15</v>
      </c>
      <c r="B5" s="8">
        <v>13</v>
      </c>
      <c r="C5" s="8">
        <v>1</v>
      </c>
      <c r="D5" s="8">
        <v>0</v>
      </c>
      <c r="E5" s="8">
        <v>0</v>
      </c>
      <c r="F5" s="8">
        <v>0</v>
      </c>
      <c r="G5" s="8">
        <v>0</v>
      </c>
      <c r="H5" s="8">
        <v>0</v>
      </c>
      <c r="I5" s="8">
        <v>0</v>
      </c>
      <c r="J5" s="8">
        <v>0</v>
      </c>
      <c r="K5" s="8">
        <v>0</v>
      </c>
      <c r="L5" s="8">
        <v>0</v>
      </c>
      <c r="M5" s="8">
        <v>0</v>
      </c>
      <c r="N5" s="8">
        <v>0</v>
      </c>
      <c r="O5" s="8">
        <v>0</v>
      </c>
      <c r="P5" s="8">
        <v>0</v>
      </c>
    </row>
    <row r="6" spans="1:16" ht="15" customHeight="1" x14ac:dyDescent="0.25">
      <c r="A6" s="8" t="s">
        <v>16</v>
      </c>
      <c r="B6" s="8">
        <v>0</v>
      </c>
      <c r="C6" s="8">
        <v>0</v>
      </c>
      <c r="D6" s="8">
        <v>0</v>
      </c>
      <c r="E6" s="8">
        <v>0</v>
      </c>
      <c r="F6" s="8">
        <v>0</v>
      </c>
      <c r="G6" s="8">
        <v>0</v>
      </c>
      <c r="H6" s="8">
        <v>0</v>
      </c>
      <c r="I6" s="8">
        <v>0</v>
      </c>
      <c r="J6" s="8">
        <v>0</v>
      </c>
      <c r="K6" s="8">
        <v>0</v>
      </c>
      <c r="L6" s="8">
        <v>0</v>
      </c>
      <c r="M6" s="8">
        <v>0</v>
      </c>
      <c r="N6" s="8">
        <v>0</v>
      </c>
      <c r="O6" s="8">
        <v>0</v>
      </c>
      <c r="P6" s="8">
        <v>0</v>
      </c>
    </row>
    <row r="7" spans="1:16" x14ac:dyDescent="0.25">
      <c r="A7" s="70" t="s">
        <v>2802</v>
      </c>
      <c r="B7" s="8">
        <v>0</v>
      </c>
      <c r="C7" s="8">
        <v>0</v>
      </c>
      <c r="D7" s="8">
        <v>0</v>
      </c>
      <c r="E7" s="8">
        <v>0</v>
      </c>
      <c r="F7" s="8">
        <v>0</v>
      </c>
      <c r="G7" s="8">
        <v>0</v>
      </c>
      <c r="H7" s="8">
        <v>0</v>
      </c>
      <c r="I7" s="8">
        <v>0</v>
      </c>
      <c r="J7" s="8">
        <v>0</v>
      </c>
      <c r="K7" s="8">
        <v>0</v>
      </c>
      <c r="L7" s="8">
        <v>0</v>
      </c>
      <c r="M7" s="8">
        <v>0</v>
      </c>
      <c r="N7" s="8">
        <v>0</v>
      </c>
      <c r="O7" s="8">
        <v>0</v>
      </c>
      <c r="P7" s="8">
        <v>0</v>
      </c>
    </row>
    <row r="8" spans="1:16" x14ac:dyDescent="0.25">
      <c r="A8" s="8" t="s">
        <v>17</v>
      </c>
      <c r="B8" s="8">
        <v>0</v>
      </c>
      <c r="C8" s="8">
        <v>0</v>
      </c>
      <c r="D8" s="8">
        <v>0</v>
      </c>
      <c r="E8" s="8">
        <v>0</v>
      </c>
      <c r="F8" s="8">
        <v>0</v>
      </c>
      <c r="G8" s="8">
        <v>0</v>
      </c>
      <c r="H8" s="8">
        <v>0</v>
      </c>
      <c r="I8" s="8">
        <v>0</v>
      </c>
      <c r="J8" s="8">
        <v>0</v>
      </c>
      <c r="K8" s="8">
        <v>0</v>
      </c>
      <c r="L8" s="8">
        <v>0</v>
      </c>
      <c r="M8" s="8">
        <v>0</v>
      </c>
      <c r="N8" s="8">
        <v>0</v>
      </c>
      <c r="O8" s="8">
        <v>0</v>
      </c>
      <c r="P8" s="8">
        <v>0</v>
      </c>
    </row>
    <row r="9" spans="1:16" x14ac:dyDescent="0.25">
      <c r="A9" s="8" t="s">
        <v>18</v>
      </c>
      <c r="B9" s="8">
        <v>0</v>
      </c>
      <c r="C9" s="8">
        <v>0</v>
      </c>
      <c r="D9" s="8">
        <v>0</v>
      </c>
      <c r="E9" s="8">
        <v>0</v>
      </c>
      <c r="F9" s="8">
        <v>0</v>
      </c>
      <c r="G9" s="8">
        <v>0</v>
      </c>
      <c r="H9" s="8">
        <v>0</v>
      </c>
      <c r="I9" s="8">
        <v>0</v>
      </c>
      <c r="J9" s="8">
        <v>0</v>
      </c>
      <c r="K9" s="8">
        <v>0</v>
      </c>
      <c r="L9" s="8">
        <v>0</v>
      </c>
      <c r="M9" s="8">
        <v>0</v>
      </c>
      <c r="N9" s="8">
        <v>0</v>
      </c>
      <c r="O9" s="8">
        <v>0</v>
      </c>
      <c r="P9" s="8">
        <v>0</v>
      </c>
    </row>
    <row r="10" spans="1:16" x14ac:dyDescent="0.25">
      <c r="A10" s="8" t="s">
        <v>19</v>
      </c>
      <c r="B10" s="8">
        <v>0</v>
      </c>
      <c r="C10" s="8">
        <v>0</v>
      </c>
      <c r="D10" s="8">
        <v>0</v>
      </c>
      <c r="E10" s="8">
        <v>0</v>
      </c>
      <c r="F10" s="8">
        <v>0</v>
      </c>
      <c r="G10" s="8">
        <v>0</v>
      </c>
      <c r="H10" s="8">
        <v>0</v>
      </c>
      <c r="I10" s="8">
        <v>0</v>
      </c>
      <c r="J10" s="8">
        <v>0</v>
      </c>
      <c r="K10" s="8">
        <v>0</v>
      </c>
      <c r="L10" s="8">
        <v>0</v>
      </c>
      <c r="M10" s="8">
        <v>0</v>
      </c>
      <c r="N10" s="8">
        <v>0</v>
      </c>
      <c r="O10" s="8">
        <v>0</v>
      </c>
      <c r="P10" s="8">
        <v>0</v>
      </c>
    </row>
    <row r="11" spans="1:16" x14ac:dyDescent="0.25">
      <c r="A11" s="8" t="s">
        <v>20</v>
      </c>
      <c r="B11" s="8">
        <v>0</v>
      </c>
      <c r="C11" s="8">
        <v>0</v>
      </c>
      <c r="D11" s="8">
        <v>0</v>
      </c>
      <c r="E11" s="8">
        <v>0</v>
      </c>
      <c r="F11" s="8">
        <v>0</v>
      </c>
      <c r="G11" s="8">
        <v>0</v>
      </c>
      <c r="H11" s="8">
        <v>0</v>
      </c>
      <c r="I11" s="8">
        <v>0</v>
      </c>
      <c r="J11" s="8">
        <v>0</v>
      </c>
      <c r="K11" s="8">
        <v>0</v>
      </c>
      <c r="L11" s="8">
        <v>0</v>
      </c>
      <c r="M11" s="8">
        <v>0</v>
      </c>
      <c r="N11" s="8">
        <v>0</v>
      </c>
      <c r="O11" s="8">
        <v>0</v>
      </c>
      <c r="P11" s="8">
        <v>0</v>
      </c>
    </row>
    <row r="12" spans="1:16" x14ac:dyDescent="0.25">
      <c r="A12" s="70" t="s">
        <v>21</v>
      </c>
      <c r="B12" s="8">
        <v>0</v>
      </c>
      <c r="C12" s="8">
        <v>0</v>
      </c>
      <c r="D12" s="8">
        <v>0</v>
      </c>
      <c r="E12" s="8">
        <v>0</v>
      </c>
      <c r="F12" s="8">
        <v>0</v>
      </c>
      <c r="G12" s="8">
        <v>0</v>
      </c>
      <c r="H12" s="8">
        <v>0</v>
      </c>
      <c r="I12" s="8">
        <v>0</v>
      </c>
      <c r="J12" s="8">
        <v>0</v>
      </c>
      <c r="K12" s="8">
        <v>0</v>
      </c>
      <c r="L12" s="8">
        <v>0</v>
      </c>
      <c r="M12" s="8">
        <v>0</v>
      </c>
      <c r="N12" s="8">
        <v>0</v>
      </c>
      <c r="O12" s="8">
        <v>0</v>
      </c>
      <c r="P12" s="8">
        <v>0</v>
      </c>
    </row>
    <row r="13" spans="1:16" x14ac:dyDescent="0.25">
      <c r="A13" s="70" t="s">
        <v>22</v>
      </c>
      <c r="B13" s="8">
        <v>0</v>
      </c>
      <c r="C13" s="8">
        <v>0</v>
      </c>
      <c r="D13" s="8">
        <v>0</v>
      </c>
      <c r="E13" s="8">
        <v>0</v>
      </c>
      <c r="F13" s="8">
        <v>0</v>
      </c>
      <c r="G13" s="8">
        <v>0</v>
      </c>
      <c r="H13" s="8">
        <v>0</v>
      </c>
      <c r="I13" s="8">
        <v>0</v>
      </c>
      <c r="J13" s="8">
        <v>0</v>
      </c>
      <c r="K13" s="8">
        <v>0</v>
      </c>
      <c r="L13" s="8">
        <v>0</v>
      </c>
      <c r="M13" s="8">
        <v>0</v>
      </c>
      <c r="N13" s="8">
        <v>0</v>
      </c>
      <c r="O13" s="8">
        <v>0</v>
      </c>
      <c r="P13" s="8">
        <v>0</v>
      </c>
    </row>
    <row r="14" spans="1:16" x14ac:dyDescent="0.25">
      <c r="A14" s="10" t="s">
        <v>9</v>
      </c>
      <c r="B14" s="89">
        <v>13</v>
      </c>
      <c r="C14" s="89">
        <v>1</v>
      </c>
      <c r="D14" s="89">
        <v>0</v>
      </c>
      <c r="E14" s="8">
        <v>0</v>
      </c>
      <c r="F14" s="8">
        <v>0</v>
      </c>
      <c r="G14" s="8">
        <v>0</v>
      </c>
      <c r="H14" s="8">
        <v>0</v>
      </c>
      <c r="I14" s="8">
        <v>0</v>
      </c>
      <c r="J14" s="8">
        <v>0</v>
      </c>
    </row>
    <row r="15" spans="1:16" x14ac:dyDescent="0.25">
      <c r="A15" s="9" t="s">
        <v>23</v>
      </c>
      <c r="B15" s="9" t="s">
        <v>12</v>
      </c>
      <c r="C15" s="9" t="s">
        <v>13</v>
      </c>
      <c r="D15" s="9" t="s">
        <v>14</v>
      </c>
      <c r="E15" s="9" t="s">
        <v>12</v>
      </c>
      <c r="F15" s="9" t="s">
        <v>13</v>
      </c>
      <c r="G15" s="9" t="s">
        <v>14</v>
      </c>
      <c r="H15" s="9" t="s">
        <v>12</v>
      </c>
      <c r="I15" s="9" t="s">
        <v>13</v>
      </c>
      <c r="J15" s="9" t="s">
        <v>14</v>
      </c>
      <c r="K15" s="9" t="s">
        <v>12</v>
      </c>
      <c r="L15" s="9" t="s">
        <v>13</v>
      </c>
      <c r="M15" s="9" t="s">
        <v>14</v>
      </c>
      <c r="N15" s="9" t="s">
        <v>12</v>
      </c>
      <c r="O15" s="9" t="s">
        <v>13</v>
      </c>
      <c r="P15" s="9" t="s">
        <v>14</v>
      </c>
    </row>
    <row r="16" spans="1:16" x14ac:dyDescent="0.25">
      <c r="A16" s="11" t="s">
        <v>24</v>
      </c>
      <c r="B16" s="13">
        <v>13</v>
      </c>
      <c r="C16" s="13">
        <v>1</v>
      </c>
      <c r="D16" s="13">
        <v>0</v>
      </c>
      <c r="E16" s="13">
        <v>0</v>
      </c>
      <c r="F16" s="13">
        <v>0</v>
      </c>
      <c r="G16" s="13">
        <v>0</v>
      </c>
      <c r="H16" s="13">
        <v>0</v>
      </c>
      <c r="I16" s="13">
        <v>0</v>
      </c>
      <c r="J16" s="13">
        <v>0</v>
      </c>
      <c r="K16" s="13">
        <v>0</v>
      </c>
      <c r="L16" s="13">
        <v>0</v>
      </c>
      <c r="M16" s="13">
        <v>0</v>
      </c>
      <c r="N16" s="13">
        <v>0</v>
      </c>
      <c r="O16" s="13">
        <v>0</v>
      </c>
      <c r="P16" s="13">
        <v>0</v>
      </c>
    </row>
    <row r="17" spans="1:16" x14ac:dyDescent="0.25">
      <c r="A17" s="14" t="s">
        <v>25</v>
      </c>
      <c r="B17" s="16">
        <v>0</v>
      </c>
      <c r="C17" s="16">
        <v>0</v>
      </c>
      <c r="D17" s="16">
        <v>0</v>
      </c>
      <c r="E17" s="16">
        <v>0</v>
      </c>
      <c r="F17" s="16">
        <v>0</v>
      </c>
      <c r="G17" s="16">
        <v>0</v>
      </c>
      <c r="H17" s="16">
        <v>0</v>
      </c>
      <c r="I17" s="16">
        <v>0</v>
      </c>
      <c r="J17" s="16">
        <v>0</v>
      </c>
      <c r="K17" s="16">
        <v>0</v>
      </c>
      <c r="L17" s="16">
        <v>0</v>
      </c>
      <c r="M17" s="16">
        <v>0</v>
      </c>
      <c r="N17" s="16">
        <v>0</v>
      </c>
      <c r="O17" s="16">
        <v>0</v>
      </c>
      <c r="P17" s="16">
        <v>0</v>
      </c>
    </row>
    <row r="18" spans="1:16" x14ac:dyDescent="0.25">
      <c r="A18" s="11" t="s">
        <v>26</v>
      </c>
      <c r="B18" s="13">
        <v>0</v>
      </c>
      <c r="C18" s="13">
        <v>0</v>
      </c>
      <c r="D18" s="13">
        <v>0</v>
      </c>
      <c r="E18" s="13">
        <v>0</v>
      </c>
      <c r="F18" s="13">
        <v>0</v>
      </c>
      <c r="G18" s="13">
        <v>0</v>
      </c>
      <c r="H18" s="13">
        <v>0</v>
      </c>
      <c r="I18" s="13">
        <v>0</v>
      </c>
      <c r="J18" s="13">
        <v>0</v>
      </c>
      <c r="K18" s="13">
        <v>0</v>
      </c>
      <c r="L18" s="13">
        <v>0</v>
      </c>
      <c r="M18" s="13">
        <v>0</v>
      </c>
      <c r="N18" s="13">
        <v>0</v>
      </c>
      <c r="O18" s="13">
        <v>0</v>
      </c>
      <c r="P18" s="13">
        <v>0</v>
      </c>
    </row>
    <row r="19" spans="1:16" x14ac:dyDescent="0.25">
      <c r="A19" s="14" t="s">
        <v>27</v>
      </c>
      <c r="B19" s="16">
        <v>0</v>
      </c>
      <c r="C19" s="16">
        <v>0</v>
      </c>
      <c r="D19" s="16">
        <v>0</v>
      </c>
      <c r="E19" s="16">
        <v>0</v>
      </c>
      <c r="F19" s="16">
        <v>0</v>
      </c>
      <c r="G19" s="16">
        <v>0</v>
      </c>
      <c r="H19" s="16">
        <v>0</v>
      </c>
      <c r="I19" s="16">
        <v>0</v>
      </c>
      <c r="J19" s="16">
        <v>0</v>
      </c>
      <c r="K19" s="16">
        <v>0</v>
      </c>
      <c r="L19" s="16">
        <v>0</v>
      </c>
      <c r="M19" s="16">
        <v>0</v>
      </c>
      <c r="N19" s="16">
        <v>0</v>
      </c>
      <c r="O19" s="16">
        <v>0</v>
      </c>
      <c r="P19" s="16">
        <v>0</v>
      </c>
    </row>
    <row r="20" spans="1:16" x14ac:dyDescent="0.25">
      <c r="A20" s="17" t="s">
        <v>9</v>
      </c>
      <c r="B20" s="13">
        <v>13</v>
      </c>
      <c r="C20" s="13">
        <v>1</v>
      </c>
      <c r="D20" s="13">
        <v>0</v>
      </c>
      <c r="E20" s="13">
        <v>0</v>
      </c>
      <c r="F20" s="13">
        <v>0</v>
      </c>
      <c r="G20" s="13">
        <v>0</v>
      </c>
      <c r="H20" s="13">
        <v>0</v>
      </c>
      <c r="I20" s="13">
        <v>0</v>
      </c>
      <c r="J20" s="13">
        <v>0</v>
      </c>
      <c r="K20" s="13">
        <v>0</v>
      </c>
      <c r="L20" s="13">
        <v>0</v>
      </c>
      <c r="M20" s="13">
        <v>0</v>
      </c>
      <c r="N20" s="13">
        <v>0</v>
      </c>
      <c r="O20" s="13">
        <v>0</v>
      </c>
      <c r="P20" s="13">
        <v>0</v>
      </c>
    </row>
    <row r="21" spans="1:16" x14ac:dyDescent="0.25">
      <c r="A21" s="8" t="s">
        <v>10</v>
      </c>
    </row>
    <row r="22" spans="1:16" x14ac:dyDescent="0.25">
      <c r="A22" s="70" t="s">
        <v>3045</v>
      </c>
    </row>
    <row r="23" spans="1:16" x14ac:dyDescent="0.25">
      <c r="A23" s="70" t="s">
        <v>3046</v>
      </c>
    </row>
    <row r="24" spans="1:16" x14ac:dyDescent="0.25">
      <c r="A24" s="70" t="s">
        <v>3054</v>
      </c>
    </row>
  </sheetData>
  <mergeCells count="6">
    <mergeCell ref="N3:P3"/>
    <mergeCell ref="A3:A4"/>
    <mergeCell ref="B3:D3"/>
    <mergeCell ref="E3:G3"/>
    <mergeCell ref="H3:J3"/>
    <mergeCell ref="K3:M3"/>
  </mergeCells>
  <printOptions horizontalCentered="1"/>
  <pageMargins left="0" right="0" top="0" bottom="0" header="0" footer="0"/>
  <pageSetup scale="40"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Normal="90" zoomScaleSheetLayoutView="100" workbookViewId="0">
      <selection activeCell="A26" sqref="A26"/>
    </sheetView>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8" s="8" customFormat="1" x14ac:dyDescent="0.25">
      <c r="A1" s="10" t="s">
        <v>3055</v>
      </c>
      <c r="H1" s="10"/>
    </row>
    <row r="2" spans="1:8" x14ac:dyDescent="0.25">
      <c r="A2" s="1" t="s">
        <v>2849</v>
      </c>
    </row>
    <row r="3" spans="1:8" x14ac:dyDescent="0.25">
      <c r="A3" t="s">
        <v>3052</v>
      </c>
    </row>
    <row r="4" spans="1:8" ht="15" customHeight="1" x14ac:dyDescent="0.25">
      <c r="A4" s="121" t="s">
        <v>2784</v>
      </c>
      <c r="B4" s="121" t="s">
        <v>2850</v>
      </c>
      <c r="C4" s="121" t="s">
        <v>2851</v>
      </c>
      <c r="D4" s="115" t="s">
        <v>2852</v>
      </c>
      <c r="E4" s="116"/>
      <c r="F4" s="116"/>
    </row>
    <row r="5" spans="1:8" ht="15" customHeight="1" x14ac:dyDescent="0.25">
      <c r="A5" s="122"/>
      <c r="B5" s="123"/>
      <c r="C5" s="123"/>
      <c r="D5" s="42" t="s">
        <v>2853</v>
      </c>
      <c r="E5" s="42" t="s">
        <v>2854</v>
      </c>
      <c r="F5" s="42" t="s">
        <v>2855</v>
      </c>
    </row>
    <row r="6" spans="1:8" x14ac:dyDescent="0.25">
      <c r="A6" s="32" t="s">
        <v>2856</v>
      </c>
      <c r="B6" s="71">
        <v>0</v>
      </c>
      <c r="C6" s="71">
        <v>0</v>
      </c>
      <c r="D6" s="71">
        <v>0</v>
      </c>
      <c r="E6" s="71">
        <v>0</v>
      </c>
      <c r="F6" s="71">
        <v>0</v>
      </c>
    </row>
    <row r="7" spans="1:8" x14ac:dyDescent="0.25">
      <c r="A7" s="34"/>
      <c r="B7" s="59"/>
      <c r="C7" s="59"/>
      <c r="D7" s="59"/>
      <c r="E7" s="59"/>
      <c r="F7" s="59"/>
    </row>
    <row r="8" spans="1:8" x14ac:dyDescent="0.25">
      <c r="A8" s="12"/>
      <c r="B8" s="71"/>
      <c r="C8" s="12"/>
      <c r="D8" s="12"/>
      <c r="E8" s="12"/>
      <c r="F8" s="12"/>
    </row>
    <row r="9" spans="1:8" x14ac:dyDescent="0.25">
      <c r="A9" s="34"/>
      <c r="B9" s="34"/>
      <c r="C9" s="34"/>
      <c r="D9" s="34"/>
      <c r="E9" s="34"/>
      <c r="F9" s="34"/>
    </row>
    <row r="10" spans="1:8" x14ac:dyDescent="0.25">
      <c r="A10" s="12"/>
      <c r="B10" s="12"/>
      <c r="C10" s="12"/>
      <c r="D10" s="12"/>
      <c r="E10" s="12"/>
      <c r="F10" s="12"/>
    </row>
    <row r="11" spans="1:8" x14ac:dyDescent="0.25">
      <c r="A11" s="34"/>
      <c r="B11" s="34"/>
      <c r="C11" s="34"/>
      <c r="D11" s="34"/>
      <c r="E11" s="34"/>
      <c r="F11" s="34"/>
    </row>
    <row r="12" spans="1:8" x14ac:dyDescent="0.25">
      <c r="A12" s="12"/>
      <c r="B12" s="12"/>
      <c r="C12" s="12"/>
      <c r="D12" s="12"/>
      <c r="E12" s="12"/>
      <c r="F12" s="12"/>
    </row>
    <row r="14" spans="1:8" x14ac:dyDescent="0.25">
      <c r="A14" t="s">
        <v>10</v>
      </c>
    </row>
    <row r="15" spans="1:8" x14ac:dyDescent="0.25">
      <c r="A15" s="70" t="s">
        <v>3045</v>
      </c>
    </row>
    <row r="16" spans="1:8" x14ac:dyDescent="0.25">
      <c r="A16" s="70" t="s">
        <v>3046</v>
      </c>
    </row>
    <row r="17" spans="1:6" ht="30" customHeight="1" x14ac:dyDescent="0.25">
      <c r="A17" s="114" t="s">
        <v>3054</v>
      </c>
      <c r="B17" s="114"/>
      <c r="C17" s="114"/>
      <c r="D17" s="114"/>
      <c r="E17" s="114"/>
      <c r="F17" s="114"/>
    </row>
  </sheetData>
  <mergeCells count="5">
    <mergeCell ref="A4:A5"/>
    <mergeCell ref="B4:B5"/>
    <mergeCell ref="C4:C5"/>
    <mergeCell ref="D4:F4"/>
    <mergeCell ref="A17:F17"/>
  </mergeCells>
  <pageMargins left="0.7" right="0.7" top="0.75" bottom="0.75" header="0.3" footer="0.3"/>
  <pageSetup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view="pageBreakPreview" zoomScaleNormal="100" zoomScaleSheetLayoutView="100" workbookViewId="0">
      <selection activeCell="A26" sqref="A26"/>
    </sheetView>
  </sheetViews>
  <sheetFormatPr baseColWidth="10" defaultRowHeight="15" x14ac:dyDescent="0.25"/>
  <cols>
    <col min="1" max="1" width="17.28515625" customWidth="1"/>
    <col min="2" max="2" width="27.5703125" customWidth="1"/>
    <col min="3" max="4" width="15.7109375" customWidth="1"/>
    <col min="5" max="5" width="21.28515625" bestFit="1" customWidth="1"/>
  </cols>
  <sheetData>
    <row r="1" spans="1:8" s="8" customFormat="1" x14ac:dyDescent="0.25">
      <c r="A1" s="10" t="s">
        <v>3055</v>
      </c>
      <c r="H1" s="10"/>
    </row>
    <row r="2" spans="1:8" x14ac:dyDescent="0.25">
      <c r="A2" s="1" t="s">
        <v>2857</v>
      </c>
    </row>
    <row r="3" spans="1:8" x14ac:dyDescent="0.25">
      <c r="A3" t="s">
        <v>3053</v>
      </c>
    </row>
    <row r="4" spans="1:8" ht="15" customHeight="1" x14ac:dyDescent="0.25">
      <c r="A4" s="121" t="s">
        <v>2784</v>
      </c>
      <c r="B4" s="124" t="s">
        <v>2858</v>
      </c>
      <c r="C4" s="126" t="s">
        <v>2859</v>
      </c>
      <c r="D4" s="127"/>
      <c r="E4" s="128" t="s">
        <v>2860</v>
      </c>
    </row>
    <row r="5" spans="1:8" ht="30" customHeight="1" x14ac:dyDescent="0.25">
      <c r="A5" s="122"/>
      <c r="B5" s="125"/>
      <c r="C5" s="60" t="s">
        <v>2861</v>
      </c>
      <c r="D5" s="61" t="s">
        <v>2862</v>
      </c>
      <c r="E5" s="127"/>
    </row>
    <row r="6" spans="1:8" x14ac:dyDescent="0.25">
      <c r="A6" s="32" t="s">
        <v>2856</v>
      </c>
      <c r="B6" s="32">
        <v>0</v>
      </c>
      <c r="C6" s="32">
        <v>0</v>
      </c>
      <c r="D6" s="32">
        <v>0</v>
      </c>
      <c r="E6" s="32">
        <v>0</v>
      </c>
    </row>
    <row r="7" spans="1:8" x14ac:dyDescent="0.25">
      <c r="A7" s="34"/>
      <c r="B7" s="34"/>
      <c r="C7" s="34"/>
      <c r="D7" s="34"/>
      <c r="E7" s="34"/>
    </row>
    <row r="8" spans="1:8" x14ac:dyDescent="0.25">
      <c r="A8" s="12"/>
      <c r="B8" s="12"/>
      <c r="C8" s="12"/>
      <c r="D8" s="12"/>
      <c r="E8" s="12"/>
    </row>
    <row r="9" spans="1:8" x14ac:dyDescent="0.25">
      <c r="A9" s="34"/>
      <c r="B9" s="34"/>
      <c r="C9" s="34"/>
      <c r="D9" s="34"/>
      <c r="E9" s="34"/>
    </row>
    <row r="10" spans="1:8" x14ac:dyDescent="0.25">
      <c r="A10" s="12"/>
      <c r="B10" s="12"/>
      <c r="C10" s="12"/>
      <c r="D10" s="12"/>
      <c r="E10" s="12"/>
    </row>
    <row r="11" spans="1:8" x14ac:dyDescent="0.25">
      <c r="A11" s="34"/>
      <c r="B11" s="34"/>
      <c r="C11" s="34"/>
      <c r="D11" s="34"/>
      <c r="E11" s="34"/>
    </row>
    <row r="12" spans="1:8" x14ac:dyDescent="0.25">
      <c r="A12" s="12"/>
      <c r="B12" s="12"/>
      <c r="C12" s="12"/>
      <c r="D12" s="12"/>
      <c r="E12" s="12"/>
    </row>
    <row r="14" spans="1:8" x14ac:dyDescent="0.25">
      <c r="A14" t="s">
        <v>10</v>
      </c>
    </row>
    <row r="15" spans="1:8" x14ac:dyDescent="0.25">
      <c r="A15" s="70" t="s">
        <v>3045</v>
      </c>
    </row>
    <row r="16" spans="1:8" x14ac:dyDescent="0.25">
      <c r="A16" s="70" t="s">
        <v>3046</v>
      </c>
    </row>
    <row r="17" spans="1:5" ht="33.75" customHeight="1" x14ac:dyDescent="0.25">
      <c r="A17" s="129" t="s">
        <v>3054</v>
      </c>
      <c r="B17" s="129"/>
      <c r="C17" s="129"/>
      <c r="D17" s="129"/>
      <c r="E17" s="129"/>
    </row>
  </sheetData>
  <mergeCells count="5">
    <mergeCell ref="A4:A5"/>
    <mergeCell ref="B4:B5"/>
    <mergeCell ref="C4:D4"/>
    <mergeCell ref="E4:E5"/>
    <mergeCell ref="A17:E17"/>
  </mergeCells>
  <pageMargins left="0.7" right="0.7" top="0.75" bottom="0.75" header="0.3" footer="0.3"/>
  <pageSetup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7"/>
  <sheetViews>
    <sheetView view="pageBreakPreview" zoomScaleNormal="60" zoomScaleSheetLayoutView="100" workbookViewId="0">
      <selection activeCell="A26" sqref="A26"/>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s="8" customFormat="1" x14ac:dyDescent="0.25">
      <c r="A1" s="10" t="s">
        <v>3055</v>
      </c>
      <c r="H1" s="10"/>
    </row>
    <row r="2" spans="1:8" x14ac:dyDescent="0.25">
      <c r="A2" s="1" t="s">
        <v>2863</v>
      </c>
    </row>
    <row r="3" spans="1:8" x14ac:dyDescent="0.25">
      <c r="A3" t="s">
        <v>3053</v>
      </c>
    </row>
    <row r="4" spans="1:8" ht="30" customHeight="1" x14ac:dyDescent="0.25">
      <c r="A4" s="2" t="s">
        <v>2864</v>
      </c>
      <c r="B4" s="2" t="s">
        <v>2865</v>
      </c>
      <c r="C4" s="62" t="s">
        <v>2866</v>
      </c>
      <c r="D4" s="62" t="s">
        <v>2867</v>
      </c>
      <c r="E4" s="62" t="s">
        <v>2868</v>
      </c>
      <c r="F4" s="62" t="s">
        <v>2869</v>
      </c>
      <c r="G4" s="62" t="s">
        <v>2870</v>
      </c>
      <c r="H4" s="62" t="s">
        <v>2871</v>
      </c>
    </row>
    <row r="5" spans="1:8" ht="15" customHeight="1" x14ac:dyDescent="0.25">
      <c r="A5" s="63"/>
      <c r="B5" s="64"/>
      <c r="C5" s="64"/>
      <c r="D5" s="65"/>
      <c r="E5" s="65"/>
      <c r="F5" s="65"/>
      <c r="G5" s="65"/>
      <c r="H5" s="65"/>
    </row>
    <row r="6" spans="1:8" x14ac:dyDescent="0.25">
      <c r="A6" s="63"/>
      <c r="B6" s="64"/>
      <c r="C6" s="64"/>
      <c r="D6" s="65"/>
      <c r="E6" s="65"/>
      <c r="F6" s="65"/>
      <c r="G6" s="65"/>
      <c r="H6" s="65"/>
    </row>
    <row r="7" spans="1:8" x14ac:dyDescent="0.25">
      <c r="A7" s="63"/>
      <c r="B7" s="64"/>
      <c r="C7" s="64"/>
      <c r="D7" s="65"/>
      <c r="E7" s="65"/>
      <c r="F7" s="65"/>
      <c r="G7" s="65"/>
      <c r="H7" s="65"/>
    </row>
    <row r="8" spans="1:8" x14ac:dyDescent="0.25">
      <c r="A8" s="66"/>
      <c r="B8" s="67"/>
      <c r="C8" s="67"/>
      <c r="D8" s="65"/>
      <c r="E8" s="65"/>
      <c r="F8" s="65"/>
      <c r="G8" s="68"/>
      <c r="H8" s="68"/>
    </row>
    <row r="9" spans="1:8" x14ac:dyDescent="0.25">
      <c r="A9" s="66"/>
      <c r="B9" s="67"/>
      <c r="C9" s="67"/>
      <c r="D9" s="65"/>
      <c r="E9" s="65"/>
      <c r="F9" s="65"/>
      <c r="G9" s="68"/>
      <c r="H9" s="68"/>
    </row>
    <row r="10" spans="1:8" x14ac:dyDescent="0.25">
      <c r="A10" s="66"/>
      <c r="B10" s="67"/>
      <c r="C10" s="67"/>
      <c r="D10" s="65"/>
      <c r="E10" s="65"/>
      <c r="F10" s="65"/>
      <c r="G10" s="65"/>
      <c r="H10" s="65"/>
    </row>
    <row r="11" spans="1:8" x14ac:dyDescent="0.25">
      <c r="A11" s="66"/>
      <c r="B11" s="67"/>
      <c r="C11" s="67"/>
      <c r="D11" s="65"/>
      <c r="E11" s="65"/>
      <c r="F11" s="65"/>
      <c r="G11" s="65"/>
      <c r="H11" s="65"/>
    </row>
    <row r="12" spans="1:8" x14ac:dyDescent="0.25">
      <c r="A12" s="66"/>
      <c r="B12" s="67"/>
      <c r="C12" s="67"/>
      <c r="D12" s="65"/>
      <c r="E12" s="65"/>
      <c r="F12" s="65"/>
      <c r="G12" s="65"/>
      <c r="H12" s="65"/>
    </row>
    <row r="13" spans="1:8" x14ac:dyDescent="0.25">
      <c r="A13" s="3"/>
    </row>
    <row r="14" spans="1:8" x14ac:dyDescent="0.25">
      <c r="A14" t="s">
        <v>10</v>
      </c>
    </row>
    <row r="15" spans="1:8" x14ac:dyDescent="0.25">
      <c r="A15" s="70" t="s">
        <v>3045</v>
      </c>
    </row>
    <row r="16" spans="1:8" x14ac:dyDescent="0.25">
      <c r="A16" s="70" t="s">
        <v>3046</v>
      </c>
    </row>
    <row r="17" spans="1:1" x14ac:dyDescent="0.25">
      <c r="A17" s="70" t="s">
        <v>3054</v>
      </c>
    </row>
  </sheetData>
  <pageMargins left="0.70866141732283472" right="0.70866141732283472" top="0.74803149606299213" bottom="0.74803149606299213" header="0.31496062992125984" footer="0.31496062992125984"/>
  <pageSetup scale="62"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Normal="70" zoomScaleSheetLayoutView="100" workbookViewId="0">
      <selection activeCell="A26" sqref="A26"/>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8" s="8" customFormat="1" x14ac:dyDescent="0.25">
      <c r="A1" s="10" t="s">
        <v>3055</v>
      </c>
      <c r="H1" s="10"/>
    </row>
    <row r="2" spans="1:8" x14ac:dyDescent="0.25">
      <c r="A2" s="1" t="s">
        <v>2872</v>
      </c>
    </row>
    <row r="3" spans="1:8" x14ac:dyDescent="0.25">
      <c r="A3" t="s">
        <v>3052</v>
      </c>
    </row>
    <row r="4" spans="1:8" ht="15" customHeight="1" x14ac:dyDescent="0.25">
      <c r="A4" s="115" t="s">
        <v>2873</v>
      </c>
      <c r="B4" s="116"/>
      <c r="C4" s="116"/>
      <c r="D4" s="116"/>
      <c r="E4" s="116"/>
      <c r="F4" s="116"/>
      <c r="G4" s="116"/>
    </row>
    <row r="5" spans="1:8" ht="68.25" customHeight="1" x14ac:dyDescent="0.25">
      <c r="A5" s="51" t="s">
        <v>2874</v>
      </c>
      <c r="B5" s="2" t="s">
        <v>2875</v>
      </c>
      <c r="C5" s="2" t="s">
        <v>2876</v>
      </c>
      <c r="D5" s="2" t="s">
        <v>2877</v>
      </c>
      <c r="E5" s="2" t="s">
        <v>2878</v>
      </c>
      <c r="F5" s="2" t="s">
        <v>2879</v>
      </c>
      <c r="G5" s="2" t="s">
        <v>2880</v>
      </c>
    </row>
    <row r="6" spans="1:8" ht="15" customHeight="1" x14ac:dyDescent="0.25">
      <c r="A6">
        <v>0</v>
      </c>
      <c r="B6">
        <v>0</v>
      </c>
      <c r="C6" t="s">
        <v>2847</v>
      </c>
      <c r="D6" t="s">
        <v>2847</v>
      </c>
      <c r="E6" t="s">
        <v>2847</v>
      </c>
      <c r="F6" t="s">
        <v>2847</v>
      </c>
      <c r="G6" t="s">
        <v>2847</v>
      </c>
    </row>
    <row r="14" spans="1:8" x14ac:dyDescent="0.25">
      <c r="A14" s="3"/>
    </row>
    <row r="20" spans="1:1" x14ac:dyDescent="0.25">
      <c r="A20" t="s">
        <v>10</v>
      </c>
    </row>
    <row r="21" spans="1:1" x14ac:dyDescent="0.25">
      <c r="A21" s="70" t="s">
        <v>3045</v>
      </c>
    </row>
    <row r="22" spans="1:1" x14ac:dyDescent="0.25">
      <c r="A22" s="70" t="s">
        <v>3046</v>
      </c>
    </row>
    <row r="23" spans="1:1" x14ac:dyDescent="0.25">
      <c r="A23" s="70" t="s">
        <v>3054</v>
      </c>
    </row>
  </sheetData>
  <mergeCells count="1">
    <mergeCell ref="A4:G4"/>
  </mergeCells>
  <pageMargins left="0.7" right="0.7" top="0.75" bottom="0.75" header="0.3" footer="0.3"/>
  <pageSetup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Normal="175" zoomScaleSheetLayoutView="100" workbookViewId="0">
      <selection activeCell="A26" sqref="A26"/>
    </sheetView>
  </sheetViews>
  <sheetFormatPr baseColWidth="10" defaultRowHeight="15" x14ac:dyDescent="0.25"/>
  <cols>
    <col min="1" max="1" width="98.5703125" customWidth="1"/>
    <col min="2" max="2" width="20.7109375" customWidth="1"/>
    <col min="3" max="3" width="11.42578125" hidden="1" customWidth="1"/>
  </cols>
  <sheetData>
    <row r="1" spans="1:8" s="8" customFormat="1" x14ac:dyDescent="0.25">
      <c r="A1" s="10" t="s">
        <v>3055</v>
      </c>
      <c r="H1" s="10"/>
    </row>
    <row r="2" spans="1:8" ht="60" customHeight="1" x14ac:dyDescent="0.25">
      <c r="A2" s="130" t="s">
        <v>2881</v>
      </c>
      <c r="B2" s="130"/>
    </row>
    <row r="3" spans="1:8" ht="45" customHeight="1" x14ac:dyDescent="0.25">
      <c r="A3" s="19" t="s">
        <v>2882</v>
      </c>
      <c r="B3" s="19" t="s">
        <v>2813</v>
      </c>
    </row>
    <row r="4" spans="1:8" ht="15" customHeight="1" x14ac:dyDescent="0.25">
      <c r="A4" s="6" t="s">
        <v>2883</v>
      </c>
      <c r="B4" s="4"/>
      <c r="C4">
        <v>1</v>
      </c>
    </row>
    <row r="5" spans="1:8" x14ac:dyDescent="0.25">
      <c r="A5" s="41" t="s">
        <v>2884</v>
      </c>
      <c r="B5" s="43">
        <v>0</v>
      </c>
      <c r="C5" s="43">
        <v>0</v>
      </c>
      <c r="D5" s="43"/>
    </row>
    <row r="6" spans="1:8" x14ac:dyDescent="0.25">
      <c r="A6" s="40" t="s">
        <v>2885</v>
      </c>
      <c r="B6">
        <v>1</v>
      </c>
    </row>
    <row r="7" spans="1:8" x14ac:dyDescent="0.25">
      <c r="A7" s="40" t="s">
        <v>2886</v>
      </c>
      <c r="B7">
        <v>0</v>
      </c>
    </row>
    <row r="8" spans="1:8" x14ac:dyDescent="0.25">
      <c r="A8" s="40" t="s">
        <v>2887</v>
      </c>
      <c r="B8">
        <v>1</v>
      </c>
    </row>
    <row r="9" spans="1:8" x14ac:dyDescent="0.25">
      <c r="A9" s="40" t="s">
        <v>2888</v>
      </c>
      <c r="B9">
        <v>0</v>
      </c>
    </row>
    <row r="10" spans="1:8" ht="24" x14ac:dyDescent="0.25">
      <c r="A10" s="40" t="s">
        <v>2889</v>
      </c>
      <c r="B10">
        <v>0</v>
      </c>
    </row>
    <row r="11" spans="1:8" ht="24" x14ac:dyDescent="0.25">
      <c r="A11" s="40" t="s">
        <v>2890</v>
      </c>
      <c r="B11" s="69">
        <v>0</v>
      </c>
      <c r="C11" s="43"/>
    </row>
    <row r="12" spans="1:8" x14ac:dyDescent="0.25">
      <c r="A12" s="40" t="s">
        <v>2891</v>
      </c>
      <c r="B12" s="69">
        <v>0</v>
      </c>
      <c r="C12" s="43"/>
    </row>
    <row r="13" spans="1:8" x14ac:dyDescent="0.25">
      <c r="A13" s="40" t="s">
        <v>2892</v>
      </c>
      <c r="B13" s="69">
        <v>0</v>
      </c>
      <c r="C13" s="43"/>
    </row>
    <row r="14" spans="1:8" x14ac:dyDescent="0.25">
      <c r="A14" s="40" t="s">
        <v>2893</v>
      </c>
      <c r="B14" s="69">
        <v>0</v>
      </c>
      <c r="C14" s="43"/>
    </row>
    <row r="15" spans="1:8" x14ac:dyDescent="0.25">
      <c r="A15" s="40" t="s">
        <v>3025</v>
      </c>
      <c r="B15" s="69">
        <v>0</v>
      </c>
      <c r="C15" s="43"/>
    </row>
    <row r="16" spans="1:8" s="43" customFormat="1" x14ac:dyDescent="0.25">
      <c r="A16" s="42" t="s">
        <v>2894</v>
      </c>
      <c r="B16" s="42">
        <f>SUBTOTAL(109,B4:B15)</f>
        <v>2</v>
      </c>
    </row>
    <row r="18" spans="1:5" x14ac:dyDescent="0.25">
      <c r="A18" t="s">
        <v>10</v>
      </c>
    </row>
    <row r="19" spans="1:5" x14ac:dyDescent="0.25">
      <c r="A19" s="70" t="s">
        <v>3045</v>
      </c>
    </row>
    <row r="20" spans="1:5" x14ac:dyDescent="0.25">
      <c r="A20" s="70" t="s">
        <v>3046</v>
      </c>
    </row>
    <row r="21" spans="1:5" ht="30.75" customHeight="1" x14ac:dyDescent="0.25">
      <c r="A21" s="114" t="s">
        <v>3054</v>
      </c>
      <c r="B21" s="114"/>
      <c r="C21" s="114"/>
      <c r="D21" s="114"/>
      <c r="E21" s="114"/>
    </row>
  </sheetData>
  <mergeCells count="2">
    <mergeCell ref="A2:B2"/>
    <mergeCell ref="A21:E21"/>
  </mergeCells>
  <dataValidations count="1">
    <dataValidation type="list" allowBlank="1" showInputMessage="1" showErrorMessage="1" sqref="B5:B16">
      <formula1>$C$4:$C$5</formula1>
    </dataValidation>
  </dataValidations>
  <pageMargins left="0.70866141732283472" right="0.70866141732283472" top="0.74803149606299213" bottom="0.74803149606299213" header="0.31496062992125984" footer="0.31496062992125984"/>
  <pageSetup scale="69"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BreakPreview" zoomScaleNormal="90" zoomScaleSheetLayoutView="100" zoomScalePageLayoutView="125" workbookViewId="0">
      <selection activeCell="A26" sqref="A26"/>
    </sheetView>
  </sheetViews>
  <sheetFormatPr baseColWidth="10" defaultRowHeight="15" x14ac:dyDescent="0.25"/>
  <cols>
    <col min="1" max="1" width="98.42578125" customWidth="1"/>
    <col min="2" max="2" width="20.7109375" customWidth="1"/>
    <col min="3" max="3" width="11.42578125" hidden="1" customWidth="1"/>
  </cols>
  <sheetData>
    <row r="1" spans="1:8" s="8" customFormat="1" x14ac:dyDescent="0.25">
      <c r="A1" s="10" t="s">
        <v>3055</v>
      </c>
      <c r="H1" s="10"/>
    </row>
    <row r="2" spans="1:8" ht="60" customHeight="1" x14ac:dyDescent="0.25">
      <c r="A2" s="130" t="s">
        <v>2811</v>
      </c>
      <c r="B2" s="130"/>
    </row>
    <row r="3" spans="1:8" ht="45" customHeight="1" x14ac:dyDescent="0.25">
      <c r="A3" s="19" t="s">
        <v>2812</v>
      </c>
      <c r="B3" s="19" t="s">
        <v>2813</v>
      </c>
    </row>
    <row r="4" spans="1:8" ht="15" customHeight="1" x14ac:dyDescent="0.25">
      <c r="A4" s="6" t="s">
        <v>2814</v>
      </c>
      <c r="B4" s="4"/>
      <c r="C4">
        <v>1</v>
      </c>
    </row>
    <row r="5" spans="1:8" x14ac:dyDescent="0.25">
      <c r="A5" s="40" t="s">
        <v>2815</v>
      </c>
      <c r="B5">
        <v>1</v>
      </c>
      <c r="C5">
        <v>0</v>
      </c>
    </row>
    <row r="6" spans="1:8" x14ac:dyDescent="0.25">
      <c r="A6" s="40" t="s">
        <v>2816</v>
      </c>
      <c r="B6">
        <v>1</v>
      </c>
    </row>
    <row r="7" spans="1:8" x14ac:dyDescent="0.25">
      <c r="A7" s="40" t="s">
        <v>2817</v>
      </c>
      <c r="B7">
        <v>1</v>
      </c>
    </row>
    <row r="8" spans="1:8" x14ac:dyDescent="0.25">
      <c r="A8" s="41" t="s">
        <v>2818</v>
      </c>
      <c r="B8">
        <v>0</v>
      </c>
    </row>
    <row r="9" spans="1:8" x14ac:dyDescent="0.25">
      <c r="A9" s="41" t="s">
        <v>2819</v>
      </c>
      <c r="B9">
        <v>1</v>
      </c>
    </row>
    <row r="10" spans="1:8" x14ac:dyDescent="0.25">
      <c r="A10" s="40" t="s">
        <v>2820</v>
      </c>
      <c r="B10">
        <v>1</v>
      </c>
    </row>
    <row r="11" spans="1:8" x14ac:dyDescent="0.25">
      <c r="A11" s="42" t="s">
        <v>2821</v>
      </c>
      <c r="B11" s="42">
        <f>SUBTOTAL(109,B4:B10)</f>
        <v>5</v>
      </c>
      <c r="C11" s="43"/>
    </row>
    <row r="12" spans="1:8" x14ac:dyDescent="0.25">
      <c r="A12" s="6" t="s">
        <v>2822</v>
      </c>
      <c r="B12" s="4"/>
    </row>
    <row r="13" spans="1:8" s="43" customFormat="1" x14ac:dyDescent="0.25">
      <c r="A13" s="41" t="s">
        <v>2823</v>
      </c>
      <c r="B13" s="44">
        <v>1</v>
      </c>
    </row>
    <row r="14" spans="1:8" s="43" customFormat="1" x14ac:dyDescent="0.25">
      <c r="A14" s="40" t="s">
        <v>2824</v>
      </c>
      <c r="B14" s="44">
        <v>0</v>
      </c>
    </row>
    <row r="15" spans="1:8" s="43" customFormat="1" x14ac:dyDescent="0.25">
      <c r="A15" s="41" t="s">
        <v>2825</v>
      </c>
      <c r="B15" s="44">
        <v>1</v>
      </c>
    </row>
    <row r="16" spans="1:8" s="43" customFormat="1" x14ac:dyDescent="0.25">
      <c r="A16" s="40" t="s">
        <v>2826</v>
      </c>
      <c r="B16" s="44">
        <v>0</v>
      </c>
    </row>
    <row r="17" spans="1:2" s="43" customFormat="1" x14ac:dyDescent="0.25">
      <c r="A17" s="41" t="s">
        <v>2827</v>
      </c>
      <c r="B17" s="44">
        <v>0</v>
      </c>
    </row>
    <row r="18" spans="1:2" s="43" customFormat="1" x14ac:dyDescent="0.25">
      <c r="A18" s="42" t="s">
        <v>2828</v>
      </c>
      <c r="B18" s="42">
        <f>SUBTOTAL(109,B4:B17)</f>
        <v>7</v>
      </c>
    </row>
    <row r="19" spans="1:2" s="43" customFormat="1" x14ac:dyDescent="0.25">
      <c r="A19" s="6" t="s">
        <v>2829</v>
      </c>
      <c r="B19" s="4"/>
    </row>
    <row r="20" spans="1:2" s="43" customFormat="1" x14ac:dyDescent="0.25">
      <c r="A20" s="45" t="s">
        <v>2830</v>
      </c>
      <c r="B20" s="44">
        <v>1</v>
      </c>
    </row>
    <row r="21" spans="1:2" s="43" customFormat="1" x14ac:dyDescent="0.25">
      <c r="A21" s="40" t="s">
        <v>2831</v>
      </c>
      <c r="B21" s="44">
        <v>1</v>
      </c>
    </row>
    <row r="22" spans="1:2" s="43" customFormat="1" x14ac:dyDescent="0.25">
      <c r="A22" s="40" t="s">
        <v>2832</v>
      </c>
      <c r="B22" s="44">
        <v>0</v>
      </c>
    </row>
    <row r="23" spans="1:2" s="43" customFormat="1" x14ac:dyDescent="0.25">
      <c r="A23" s="40" t="s">
        <v>2833</v>
      </c>
      <c r="B23" s="44">
        <v>1</v>
      </c>
    </row>
    <row r="24" spans="1:2" s="43" customFormat="1" x14ac:dyDescent="0.25">
      <c r="A24" s="40" t="s">
        <v>2834</v>
      </c>
      <c r="B24" s="44">
        <v>1</v>
      </c>
    </row>
    <row r="25" spans="1:2" s="43" customFormat="1" x14ac:dyDescent="0.25">
      <c r="A25" s="40" t="s">
        <v>2835</v>
      </c>
      <c r="B25" s="44">
        <v>1</v>
      </c>
    </row>
    <row r="26" spans="1:2" s="43" customFormat="1" x14ac:dyDescent="0.25">
      <c r="A26" s="42" t="s">
        <v>2836</v>
      </c>
      <c r="B26" s="42">
        <f>SUBTOTAL(109,B4:B25)</f>
        <v>12</v>
      </c>
    </row>
    <row r="28" spans="1:2" x14ac:dyDescent="0.25">
      <c r="A28" t="s">
        <v>10</v>
      </c>
    </row>
    <row r="29" spans="1:2" x14ac:dyDescent="0.25">
      <c r="A29" s="70" t="s">
        <v>3045</v>
      </c>
    </row>
    <row r="30" spans="1:2" x14ac:dyDescent="0.25">
      <c r="A30" s="70" t="s">
        <v>3046</v>
      </c>
    </row>
    <row r="31" spans="1:2" ht="32.25" customHeight="1" x14ac:dyDescent="0.25">
      <c r="A31" s="114" t="s">
        <v>3054</v>
      </c>
      <c r="B31" s="114"/>
    </row>
  </sheetData>
  <mergeCells count="2">
    <mergeCell ref="A2:B2"/>
    <mergeCell ref="A31:B31"/>
  </mergeCells>
  <dataValidations count="1">
    <dataValidation type="list" allowBlank="1" showInputMessage="1" showErrorMessage="1" sqref="B5:B11 B20:B26 B13:B18">
      <formula1>$C$4:$C$5</formula1>
    </dataValidation>
  </dataValidations>
  <pageMargins left="0.70866141732283472" right="0.70866141732283472" top="0.74803149606299213" bottom="0.74803149606299213" header="0.31496062992125984" footer="0.31496062992125984"/>
  <pageSetup scale="75" orientation="portrait" r:id="rId1"/>
  <colBreaks count="1" manualBreakCount="1">
    <brk id="2" max="1048575" man="1"/>
  </colBreaks>
  <tableParts count="1">
    <tablePart r:id="rId2"/>
  </tablePart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Normal="100" zoomScaleSheetLayoutView="100" workbookViewId="0">
      <selection activeCell="A26" sqref="A26"/>
    </sheetView>
  </sheetViews>
  <sheetFormatPr baseColWidth="10" defaultColWidth="10.85546875" defaultRowHeight="15" x14ac:dyDescent="0.25"/>
  <cols>
    <col min="1" max="1" width="98.42578125" style="8" customWidth="1"/>
    <col min="2" max="2" width="20.7109375" style="8" customWidth="1"/>
    <col min="3" max="3" width="11.42578125" style="8" hidden="1" customWidth="1"/>
    <col min="4" max="16384" width="10.85546875" style="8"/>
  </cols>
  <sheetData>
    <row r="1" spans="1:8" x14ac:dyDescent="0.25">
      <c r="A1" s="10" t="s">
        <v>2915</v>
      </c>
      <c r="H1" s="10"/>
    </row>
    <row r="2" spans="1:8" ht="60" customHeight="1" x14ac:dyDescent="0.25">
      <c r="A2" s="131" t="s">
        <v>2837</v>
      </c>
      <c r="B2" s="131"/>
    </row>
    <row r="3" spans="1:8" x14ac:dyDescent="0.25">
      <c r="A3" s="46" t="s">
        <v>2847</v>
      </c>
    </row>
    <row r="4" spans="1:8" x14ac:dyDescent="0.25">
      <c r="A4" s="46"/>
    </row>
    <row r="5" spans="1:8" x14ac:dyDescent="0.25">
      <c r="A5" s="46"/>
    </row>
    <row r="6" spans="1:8" x14ac:dyDescent="0.25">
      <c r="A6" s="47"/>
    </row>
    <row r="7" spans="1:8" x14ac:dyDescent="0.25">
      <c r="A7" s="47"/>
    </row>
    <row r="8" spans="1:8" x14ac:dyDescent="0.25">
      <c r="A8" s="46"/>
    </row>
    <row r="9" spans="1:8" s="49" customFormat="1" x14ac:dyDescent="0.25">
      <c r="A9" s="47"/>
      <c r="B9" s="48"/>
    </row>
    <row r="10" spans="1:8" s="49" customFormat="1" x14ac:dyDescent="0.25">
      <c r="A10" s="46"/>
      <c r="B10" s="48"/>
    </row>
    <row r="11" spans="1:8" s="49" customFormat="1" x14ac:dyDescent="0.25">
      <c r="A11" s="47"/>
      <c r="B11" s="48"/>
    </row>
    <row r="12" spans="1:8" s="49" customFormat="1" x14ac:dyDescent="0.25">
      <c r="A12" s="46"/>
      <c r="B12" s="48"/>
    </row>
    <row r="13" spans="1:8" s="49" customFormat="1" x14ac:dyDescent="0.25">
      <c r="A13" s="47"/>
      <c r="B13" s="48"/>
    </row>
    <row r="14" spans="1:8" s="49" customFormat="1" x14ac:dyDescent="0.25">
      <c r="A14" s="50"/>
      <c r="B14" s="48"/>
    </row>
    <row r="15" spans="1:8" s="49" customFormat="1" x14ac:dyDescent="0.25">
      <c r="A15" s="46"/>
      <c r="B15" s="48"/>
    </row>
    <row r="16" spans="1:8" s="49" customFormat="1" x14ac:dyDescent="0.25">
      <c r="A16" s="46"/>
      <c r="B16" s="48"/>
    </row>
    <row r="17" spans="1:4" s="49" customFormat="1" x14ac:dyDescent="0.25">
      <c r="A17" s="46"/>
      <c r="B17" s="48"/>
    </row>
    <row r="18" spans="1:4" s="49" customFormat="1" x14ac:dyDescent="0.25">
      <c r="A18" s="46"/>
      <c r="B18" s="48"/>
    </row>
    <row r="20" spans="1:4" x14ac:dyDescent="0.25">
      <c r="A20" t="s">
        <v>10</v>
      </c>
    </row>
    <row r="21" spans="1:4" x14ac:dyDescent="0.25">
      <c r="A21" s="70" t="s">
        <v>3045</v>
      </c>
    </row>
    <row r="22" spans="1:4" x14ac:dyDescent="0.25">
      <c r="A22" s="70" t="s">
        <v>3046</v>
      </c>
    </row>
    <row r="23" spans="1:4" ht="32.25" customHeight="1" x14ac:dyDescent="0.25">
      <c r="A23" s="110" t="s">
        <v>3054</v>
      </c>
      <c r="B23" s="110"/>
      <c r="C23" s="110"/>
      <c r="D23" s="110"/>
    </row>
  </sheetData>
  <mergeCells count="2">
    <mergeCell ref="A2:B2"/>
    <mergeCell ref="A23:D23"/>
  </mergeCells>
  <dataValidations count="1">
    <dataValidation type="list" allowBlank="1" showInputMessage="1" showErrorMessage="1" sqref="B3:B18">
      <formula1>$C$3:$C$3</formula1>
    </dataValidation>
  </dataValidations>
  <pageMargins left="0.7" right="0.7" top="0.75" bottom="0.75" header="0.3" footer="0.3"/>
  <pageSetup scale="94" orientation="landscape" r:id="rId1"/>
  <colBreaks count="1" manualBreakCount="1">
    <brk id="4" max="1048575" man="1"/>
  </colBreaks>
  <tableParts count="1">
    <tablePart r:id="rId2"/>
  </tablePart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X251"/>
  <sheetViews>
    <sheetView workbookViewId="0">
      <selection activeCell="C191" sqref="C191:C204"/>
    </sheetView>
  </sheetViews>
  <sheetFormatPr baseColWidth="10" defaultRowHeight="15" x14ac:dyDescent="0.25"/>
  <cols>
    <col min="1" max="1" width="19" style="100" bestFit="1" customWidth="1"/>
    <col min="11" max="11" width="11.85546875" bestFit="1" customWidth="1"/>
  </cols>
  <sheetData>
    <row r="1" spans="1:24" x14ac:dyDescent="0.25">
      <c r="A1" s="100" t="s">
        <v>2916</v>
      </c>
      <c r="B1" t="s">
        <v>2917</v>
      </c>
      <c r="C1" t="s">
        <v>2918</v>
      </c>
      <c r="D1" t="s">
        <v>2922</v>
      </c>
      <c r="E1" t="s">
        <v>2928</v>
      </c>
      <c r="F1" t="s">
        <v>2929</v>
      </c>
      <c r="G1" t="s">
        <v>2930</v>
      </c>
      <c r="H1" t="s">
        <v>2931</v>
      </c>
      <c r="I1" t="s">
        <v>2933</v>
      </c>
      <c r="J1" t="s">
        <v>2934</v>
      </c>
      <c r="K1" t="s">
        <v>2935</v>
      </c>
      <c r="L1" s="92" t="s">
        <v>2936</v>
      </c>
      <c r="M1" s="92" t="s">
        <v>2937</v>
      </c>
      <c r="N1" t="s">
        <v>2938</v>
      </c>
      <c r="O1" t="s">
        <v>2939</v>
      </c>
      <c r="P1" t="s">
        <v>2940</v>
      </c>
      <c r="Q1" t="s">
        <v>2941</v>
      </c>
      <c r="R1" t="s">
        <v>2942</v>
      </c>
      <c r="S1" t="s">
        <v>2944</v>
      </c>
      <c r="T1" t="s">
        <v>2991</v>
      </c>
      <c r="U1" t="s">
        <v>2993</v>
      </c>
      <c r="V1" t="s">
        <v>2994</v>
      </c>
      <c r="W1" t="s">
        <v>2995</v>
      </c>
      <c r="X1" t="s">
        <v>2996</v>
      </c>
    </row>
    <row r="2" spans="1:24" hidden="1" x14ac:dyDescent="0.25">
      <c r="A2" s="100">
        <v>6110000025716</v>
      </c>
      <c r="B2" s="90">
        <f>+VLOOKUP(A2,[1]BaseSAP!$B:$AB,15,0)</f>
        <v>42646</v>
      </c>
      <c r="C2" t="str">
        <f>+VLOOKUP(LEFT(A2,5),Catalogos!A:B,2,0)</f>
        <v>BM</v>
      </c>
      <c r="D2" t="str">
        <f>+VLOOKUP(LEFT(A2,5),Catalogos!A:C,3,0)</f>
        <v>Sistema de Solicitudes de la Plataforma Nacional de Transparencia</v>
      </c>
      <c r="E2" s="90">
        <f>+VLOOKUP(A2,[1]BaseSAP!$B:$AB,27,0)</f>
        <v>42671</v>
      </c>
      <c r="F2">
        <f>+MONTH(B2)</f>
        <v>10</v>
      </c>
      <c r="G2">
        <f>+IF(MONTH(E2)=1,0,MONTH(E2))</f>
        <v>10</v>
      </c>
      <c r="H2">
        <v>0</v>
      </c>
      <c r="I2">
        <f>+VLOOKUP(A2,[2]LosTres!$A:$AC,26,0)</f>
        <v>5</v>
      </c>
      <c r="J2" t="str">
        <f>+VLOOKUP(I2,Catalogos!E:F,2,0)</f>
        <v>Entrega por Internet (antes a través de INFOMEX)</v>
      </c>
      <c r="K2">
        <f>IF(E2&lt;&gt;0,NETWORKDAYS.INTL(B2,E2,1,Inhabiles!A:A)-1,0)</f>
        <v>19</v>
      </c>
      <c r="L2">
        <f>+IF(K2&lt;4,1,0)</f>
        <v>0</v>
      </c>
      <c r="M2">
        <f>+IF(AND(K2&lt;6,L2=0),1,0)</f>
        <v>0</v>
      </c>
      <c r="N2">
        <f>+IF(K2&gt;20,1,0)</f>
        <v>0</v>
      </c>
      <c r="O2">
        <f>+VLOOKUP(A2,[2]LosTres!$A:$Y,25,0)</f>
        <v>31</v>
      </c>
      <c r="P2">
        <f>+VLOOKUP(O2,Catalogos!$H$2:$I$102,2,0)</f>
        <v>5</v>
      </c>
      <c r="Q2" t="str">
        <f>+VLOOKUP(A2,[2]LosTres!$A:$W,23,0)</f>
        <v>H</v>
      </c>
      <c r="R2">
        <v>0</v>
      </c>
      <c r="S2" t="str">
        <f>+VLOOKUP(A2,[1]BaseSAP!$B:$T,19,0)</f>
        <v>Sueldos y salarios</v>
      </c>
      <c r="T2" t="str">
        <f>+VLOOKUP(S2,Catalogos!K:L,2,0)</f>
        <v>a) Sueldos</v>
      </c>
      <c r="U2">
        <f>+VLOOKUP(A2,[2]LosTres!$A:$P,16,0)</f>
        <v>2001</v>
      </c>
      <c r="V2">
        <f>+VLOOKUP(A2,[2]LosTres!$A:$Y,25,0)</f>
        <v>31</v>
      </c>
      <c r="W2" t="str">
        <f>+VLOOKUP(V2,Catalogos!P:R,3,0)</f>
        <v xml:space="preserve">     Federal</v>
      </c>
      <c r="X2" t="str">
        <f>+VLOOKUP(A2,[1]BaseSAP!$B:$S,18,0)</f>
        <v>Información pública</v>
      </c>
    </row>
    <row r="3" spans="1:24" hidden="1" x14ac:dyDescent="0.25">
      <c r="A3" s="100">
        <v>6110000025816</v>
      </c>
      <c r="B3" s="90">
        <f>+VLOOKUP(A3,[1]BaseSAP!$B:$AB,15,0)</f>
        <v>42646</v>
      </c>
      <c r="C3" t="str">
        <f>+VLOOKUP(LEFT(A3,5),Catalogos!A:B,2,0)</f>
        <v>BM</v>
      </c>
      <c r="D3" t="str">
        <f>+VLOOKUP(LEFT(A3,5),Catalogos!A:C,3,0)</f>
        <v>Sistema de Solicitudes de la Plataforma Nacional de Transparencia</v>
      </c>
      <c r="E3" s="90">
        <f>+VLOOKUP(A3,[1]BaseSAP!$B:$AB,27,0)</f>
        <v>42650</v>
      </c>
      <c r="F3">
        <f t="shared" ref="F3:F66" si="0">+MONTH(B3)</f>
        <v>10</v>
      </c>
      <c r="G3">
        <f t="shared" ref="G3:G66" si="1">+IF(MONTH(E3)=1,0,MONTH(E3))</f>
        <v>10</v>
      </c>
      <c r="H3">
        <v>0</v>
      </c>
      <c r="I3">
        <f>+VLOOKUP(A3,[2]LosTres!$A:$AC,26,0)</f>
        <v>6</v>
      </c>
      <c r="J3" t="str">
        <f>+VLOOKUP(I3,Catalogos!E:F,2,0)</f>
        <v>Otro medio</v>
      </c>
      <c r="K3">
        <f>IF(E3&lt;&gt;0,NETWORKDAYS.INTL(B3,E3,1,Inhabiles!A:A)-1,0)</f>
        <v>4</v>
      </c>
      <c r="L3">
        <f t="shared" ref="L3:L66" si="2">+IF(K3&lt;4,1,0)</f>
        <v>0</v>
      </c>
      <c r="M3">
        <f t="shared" ref="M3:M66" si="3">+IF(AND(K3&lt;6,L3=0),1,0)</f>
        <v>1</v>
      </c>
      <c r="N3">
        <f t="shared" ref="N3:N66" si="4">+IF(K3&gt;20,1,0)</f>
        <v>0</v>
      </c>
      <c r="O3">
        <f>+VLOOKUP(A3,[2]LosTres!$A:$Y,25,0)</f>
        <v>0</v>
      </c>
      <c r="P3">
        <f>+VLOOKUP(O3,Catalogos!$H$2:$I$102,2,0)</f>
        <v>14</v>
      </c>
      <c r="Q3" t="str">
        <f>+VLOOKUP(A3,[2]LosTres!$A:$W,23,0)</f>
        <v>H</v>
      </c>
      <c r="R3">
        <v>0</v>
      </c>
      <c r="S3" t="str">
        <f>+VLOOKUP(A3,[1]BaseSAP!$B:$T,19,0)</f>
        <v>Actividad económica</v>
      </c>
      <c r="T3" t="str">
        <f>+VLOOKUP(S3,Catalogos!K:L,2,0)</f>
        <v>c) Estadísticas</v>
      </c>
      <c r="U3">
        <f>+VLOOKUP(A3,[2]LosTres!$A:$P,16,0)</f>
        <v>999</v>
      </c>
      <c r="V3">
        <f>+VLOOKUP(A3,[2]LosTres!$A:$Y,25,0)</f>
        <v>0</v>
      </c>
      <c r="W3">
        <f>+VLOOKUP(V3,Catalogos!P:R,3,0)</f>
        <v>0</v>
      </c>
      <c r="X3" t="str">
        <f>+VLOOKUP(A3,[1]BaseSAP!$B:$S,18,0)</f>
        <v>Información pública</v>
      </c>
    </row>
    <row r="4" spans="1:24" hidden="1" x14ac:dyDescent="0.25">
      <c r="A4" s="100">
        <v>6110000025916</v>
      </c>
      <c r="B4" s="90">
        <f>+VLOOKUP(A4,[1]BaseSAP!$B:$AB,15,0)</f>
        <v>42646</v>
      </c>
      <c r="C4" t="str">
        <f>+VLOOKUP(LEFT(A4,5),Catalogos!A:B,2,0)</f>
        <v>BM</v>
      </c>
      <c r="D4" t="str">
        <f>+VLOOKUP(LEFT(A4,5),Catalogos!A:C,3,0)</f>
        <v>Sistema de Solicitudes de la Plataforma Nacional de Transparencia</v>
      </c>
      <c r="E4" s="90">
        <f>+VLOOKUP(A4,[1]BaseSAP!$B:$AB,27,0)</f>
        <v>42669</v>
      </c>
      <c r="F4">
        <f t="shared" si="0"/>
        <v>10</v>
      </c>
      <c r="G4">
        <f t="shared" si="1"/>
        <v>10</v>
      </c>
      <c r="H4">
        <v>0</v>
      </c>
      <c r="I4">
        <f>+VLOOKUP(A4,[2]LosTres!$A:$AC,26,0)</f>
        <v>5</v>
      </c>
      <c r="J4" t="str">
        <f>+VLOOKUP(I4,Catalogos!E:F,2,0)</f>
        <v>Entrega por Internet (antes a través de INFOMEX)</v>
      </c>
      <c r="K4">
        <f>IF(E4&lt;&gt;0,NETWORKDAYS.INTL(B4,E4,1,Inhabiles!A:A)-1,0)</f>
        <v>17</v>
      </c>
      <c r="L4">
        <f t="shared" si="2"/>
        <v>0</v>
      </c>
      <c r="M4">
        <f t="shared" si="3"/>
        <v>0</v>
      </c>
      <c r="N4">
        <f t="shared" si="4"/>
        <v>0</v>
      </c>
      <c r="O4">
        <f>+VLOOKUP(A4,[2]LosTres!$A:$Y,25,0)</f>
        <v>0</v>
      </c>
      <c r="P4">
        <f>+VLOOKUP(O4,Catalogos!$H$2:$I$102,2,0)</f>
        <v>14</v>
      </c>
      <c r="Q4" t="str">
        <f>+VLOOKUP(A4,[2]LosTres!$A:$W,23,0)</f>
        <v>H</v>
      </c>
      <c r="R4">
        <v>0</v>
      </c>
      <c r="S4" t="str">
        <f>+VLOOKUP(A4,[1]BaseSAP!$B:$T,19,0)</f>
        <v>Reclutamiento y selección</v>
      </c>
      <c r="T4" t="str">
        <f>+VLOOKUP(S4,Catalogos!K:L,2,0)</f>
        <v>d) Otros*</v>
      </c>
      <c r="U4">
        <f>+VLOOKUP(A4,[2]LosTres!$A:$P,16,0)</f>
        <v>31050</v>
      </c>
      <c r="V4">
        <f>+VLOOKUP(A4,[2]LosTres!$A:$Y,25,0)</f>
        <v>0</v>
      </c>
      <c r="W4">
        <f>+VLOOKUP(V4,Catalogos!P:R,3,0)</f>
        <v>0</v>
      </c>
      <c r="X4" t="str">
        <f>+VLOOKUP(A4,[1]BaseSAP!$B:$S,18,0)</f>
        <v>Información pública</v>
      </c>
    </row>
    <row r="5" spans="1:24" hidden="1" x14ac:dyDescent="0.25">
      <c r="A5" s="100">
        <v>6110000026016</v>
      </c>
      <c r="B5" s="90">
        <f>+VLOOKUP(A5,[1]BaseSAP!$B:$AB,15,0)</f>
        <v>42647</v>
      </c>
      <c r="C5" t="str">
        <f>+VLOOKUP(LEFT(A5,5),Catalogos!A:B,2,0)</f>
        <v>BM</v>
      </c>
      <c r="D5" t="str">
        <f>+VLOOKUP(LEFT(A5,5),Catalogos!A:C,3,0)</f>
        <v>Sistema de Solicitudes de la Plataforma Nacional de Transparencia</v>
      </c>
      <c r="E5" s="90">
        <f>+VLOOKUP(A5,[1]BaseSAP!$B:$AB,27,0)</f>
        <v>42650</v>
      </c>
      <c r="F5">
        <f t="shared" si="0"/>
        <v>10</v>
      </c>
      <c r="G5">
        <f t="shared" si="1"/>
        <v>10</v>
      </c>
      <c r="H5">
        <v>0</v>
      </c>
      <c r="I5">
        <f>+VLOOKUP(A5,[2]LosTres!$A:$AC,26,0)</f>
        <v>5</v>
      </c>
      <c r="J5" t="str">
        <f>+VLOOKUP(I5,Catalogos!E:F,2,0)</f>
        <v>Entrega por Internet (antes a través de INFOMEX)</v>
      </c>
      <c r="K5">
        <f>IF(E5&lt;&gt;0,NETWORKDAYS.INTL(B5,E5,1,Inhabiles!A:A)-1,0)</f>
        <v>3</v>
      </c>
      <c r="L5">
        <f t="shared" si="2"/>
        <v>1</v>
      </c>
      <c r="M5">
        <f t="shared" si="3"/>
        <v>0</v>
      </c>
      <c r="N5">
        <f t="shared" si="4"/>
        <v>0</v>
      </c>
      <c r="O5">
        <f>+VLOOKUP(A5,[2]LosTres!$A:$Y,25,0)</f>
        <v>0</v>
      </c>
      <c r="P5">
        <f>+VLOOKUP(O5,Catalogos!$H$2:$I$102,2,0)</f>
        <v>14</v>
      </c>
      <c r="Q5" t="str">
        <f>+VLOOKUP(A5,[2]LosTres!$A:$W,23,0)</f>
        <v>NULL</v>
      </c>
      <c r="R5">
        <v>0</v>
      </c>
      <c r="S5" t="str">
        <f>+VLOOKUP(A5,[1]BaseSAP!$B:$T,19,0)</f>
        <v>Estado de resultados</v>
      </c>
      <c r="T5" t="str">
        <f>+VLOOKUP(S5,Catalogos!K:L,2,0)</f>
        <v>f) Presupuesto o avance financiero</v>
      </c>
      <c r="U5">
        <f>+VLOOKUP(A5,[2]LosTres!$A:$P,16,0)</f>
        <v>25012</v>
      </c>
      <c r="V5">
        <f>+VLOOKUP(A5,[2]LosTres!$A:$Y,25,0)</f>
        <v>0</v>
      </c>
      <c r="W5">
        <f>+VLOOKUP(V5,Catalogos!P:R,3,0)</f>
        <v>0</v>
      </c>
      <c r="X5" t="str">
        <f>+VLOOKUP(A5,[1]BaseSAP!$B:$S,18,0)</f>
        <v>Información pública</v>
      </c>
    </row>
    <row r="6" spans="1:24" hidden="1" x14ac:dyDescent="0.25">
      <c r="A6" s="100">
        <v>6110000026116</v>
      </c>
      <c r="B6" s="90">
        <f>+VLOOKUP(A6,[1]BaseSAP!$B:$AB,15,0)</f>
        <v>42648</v>
      </c>
      <c r="C6" t="str">
        <f>+VLOOKUP(LEFT(A6,5),Catalogos!A:B,2,0)</f>
        <v>BM</v>
      </c>
      <c r="D6" t="str">
        <f>+VLOOKUP(LEFT(A6,5),Catalogos!A:C,3,0)</f>
        <v>Sistema de Solicitudes de la Plataforma Nacional de Transparencia</v>
      </c>
      <c r="E6" s="90">
        <f>+VLOOKUP(A6,[1]BaseSAP!$B:$AB,27,0)</f>
        <v>42653</v>
      </c>
      <c r="F6">
        <f t="shared" si="0"/>
        <v>10</v>
      </c>
      <c r="G6">
        <f t="shared" si="1"/>
        <v>10</v>
      </c>
      <c r="H6">
        <v>0</v>
      </c>
      <c r="I6">
        <f>+VLOOKUP(A6,[2]LosTres!$A:$AC,26,0)</f>
        <v>5</v>
      </c>
      <c r="J6" t="str">
        <f>+VLOOKUP(I6,Catalogos!E:F,2,0)</f>
        <v>Entrega por Internet (antes a través de INFOMEX)</v>
      </c>
      <c r="K6">
        <f>IF(E6&lt;&gt;0,NETWORKDAYS.INTL(B6,E6,1,Inhabiles!A:A)-1,0)</f>
        <v>3</v>
      </c>
      <c r="L6">
        <f t="shared" si="2"/>
        <v>1</v>
      </c>
      <c r="M6">
        <f t="shared" si="3"/>
        <v>0</v>
      </c>
      <c r="N6">
        <f t="shared" si="4"/>
        <v>0</v>
      </c>
      <c r="O6">
        <f>+VLOOKUP(A6,[2]LosTres!$A:$Y,25,0)</f>
        <v>21</v>
      </c>
      <c r="P6">
        <f>+VLOOKUP(O6,Catalogos!$H$2:$I$102,2,0)</f>
        <v>3</v>
      </c>
      <c r="Q6" t="str">
        <f>+VLOOKUP(A6,[2]LosTres!$A:$W,23,0)</f>
        <v>M</v>
      </c>
      <c r="R6">
        <v>0</v>
      </c>
      <c r="S6" t="str">
        <f>+VLOOKUP(A6,[1]BaseSAP!$B:$T,19,0)</f>
        <v>Organización</v>
      </c>
      <c r="T6" t="str">
        <f>+VLOOKUP(S6,Catalogos!K:L,2,0)</f>
        <v>a) Programa de trabajo</v>
      </c>
      <c r="U6">
        <f>+VLOOKUP(A6,[2]LosTres!$A:$P,16,0)</f>
        <v>13023</v>
      </c>
      <c r="V6">
        <f>+VLOOKUP(A6,[2]LosTres!$A:$Y,25,0)</f>
        <v>21</v>
      </c>
      <c r="W6" t="str">
        <f>+VLOOKUP(V6,Catalogos!P:R,3,0)</f>
        <v xml:space="preserve">     Estudiante</v>
      </c>
      <c r="X6" t="str">
        <f>+VLOOKUP(A6,[1]BaseSAP!$B:$S,18,0)</f>
        <v>Información pública</v>
      </c>
    </row>
    <row r="7" spans="1:24" hidden="1" x14ac:dyDescent="0.25">
      <c r="A7" s="100">
        <v>6110000026216</v>
      </c>
      <c r="B7" s="90">
        <f>+VLOOKUP(A7,[1]BaseSAP!$B:$AB,15,0)</f>
        <v>42648</v>
      </c>
      <c r="C7" t="str">
        <f>+VLOOKUP(LEFT(A7,5),Catalogos!A:B,2,0)</f>
        <v>BM</v>
      </c>
      <c r="D7" t="str">
        <f>+VLOOKUP(LEFT(A7,5),Catalogos!A:C,3,0)</f>
        <v>Sistema de Solicitudes de la Plataforma Nacional de Transparencia</v>
      </c>
      <c r="E7" s="90">
        <f>+VLOOKUP(A7,[1]BaseSAP!$B:$AB,27,0)</f>
        <v>42653</v>
      </c>
      <c r="F7">
        <f t="shared" si="0"/>
        <v>10</v>
      </c>
      <c r="G7">
        <f t="shared" si="1"/>
        <v>10</v>
      </c>
      <c r="H7">
        <v>0</v>
      </c>
      <c r="I7">
        <f>+VLOOKUP(A7,[2]LosTres!$A:$AC,26,0)</f>
        <v>5</v>
      </c>
      <c r="J7" t="str">
        <f>+VLOOKUP(I7,Catalogos!E:F,2,0)</f>
        <v>Entrega por Internet (antes a través de INFOMEX)</v>
      </c>
      <c r="K7">
        <f>IF(E7&lt;&gt;0,NETWORKDAYS.INTL(B7,E7,1,Inhabiles!A:A)-1,0)</f>
        <v>3</v>
      </c>
      <c r="L7">
        <f t="shared" si="2"/>
        <v>1</v>
      </c>
      <c r="M7">
        <f t="shared" si="3"/>
        <v>0</v>
      </c>
      <c r="N7">
        <f t="shared" si="4"/>
        <v>0</v>
      </c>
      <c r="O7">
        <f>+VLOOKUP(A7,[2]LosTres!$A:$Y,25,0)</f>
        <v>21</v>
      </c>
      <c r="P7">
        <f>+VLOOKUP(O7,Catalogos!$H$2:$I$102,2,0)</f>
        <v>3</v>
      </c>
      <c r="Q7" t="str">
        <f>+VLOOKUP(A7,[2]LosTres!$A:$W,23,0)</f>
        <v>M</v>
      </c>
      <c r="R7">
        <v>0</v>
      </c>
      <c r="S7" t="str">
        <f>+VLOOKUP(A7,[1]BaseSAP!$B:$T,19,0)</f>
        <v>Organización</v>
      </c>
      <c r="T7" t="str">
        <f>+VLOOKUP(S7,Catalogos!K:L,2,0)</f>
        <v>a) Programa de trabajo</v>
      </c>
      <c r="U7">
        <f>+VLOOKUP(A7,[2]LosTres!$A:$P,16,0)</f>
        <v>13023</v>
      </c>
      <c r="V7">
        <f>+VLOOKUP(A7,[2]LosTres!$A:$Y,25,0)</f>
        <v>21</v>
      </c>
      <c r="W7" t="str">
        <f>+VLOOKUP(V7,Catalogos!P:R,3,0)</f>
        <v xml:space="preserve">     Estudiante</v>
      </c>
      <c r="X7" t="str">
        <f>+VLOOKUP(A7,[1]BaseSAP!$B:$S,18,0)</f>
        <v>Información pública</v>
      </c>
    </row>
    <row r="8" spans="1:24" hidden="1" x14ac:dyDescent="0.25">
      <c r="A8" s="100">
        <v>6110000026316</v>
      </c>
      <c r="B8" s="90">
        <f>+VLOOKUP(A8,[1]BaseSAP!$B:$AB,15,0)</f>
        <v>42648</v>
      </c>
      <c r="C8" t="str">
        <f>+VLOOKUP(LEFT(A8,5),Catalogos!A:B,2,0)</f>
        <v>BM</v>
      </c>
      <c r="D8" t="str">
        <f>+VLOOKUP(LEFT(A8,5),Catalogos!A:C,3,0)</f>
        <v>Sistema de Solicitudes de la Plataforma Nacional de Transparencia</v>
      </c>
      <c r="E8" s="90">
        <f>+VLOOKUP(A8,[1]BaseSAP!$B:$AB,27,0)</f>
        <v>42650</v>
      </c>
      <c r="F8">
        <f t="shared" si="0"/>
        <v>10</v>
      </c>
      <c r="G8">
        <f t="shared" si="1"/>
        <v>10</v>
      </c>
      <c r="H8">
        <v>0</v>
      </c>
      <c r="I8">
        <f>+VLOOKUP(A8,[2]LosTres!$A:$AC,26,0)</f>
        <v>5</v>
      </c>
      <c r="J8" t="str">
        <f>+VLOOKUP(I8,Catalogos!E:F,2,0)</f>
        <v>Entrega por Internet (antes a través de INFOMEX)</v>
      </c>
      <c r="K8">
        <f>IF(E8&lt;&gt;0,NETWORKDAYS.INTL(B8,E8,1,Inhabiles!A:A)-1,0)</f>
        <v>2</v>
      </c>
      <c r="L8" s="96">
        <f t="shared" si="2"/>
        <v>1</v>
      </c>
      <c r="M8">
        <f t="shared" si="3"/>
        <v>0</v>
      </c>
      <c r="N8">
        <f t="shared" si="4"/>
        <v>0</v>
      </c>
      <c r="O8">
        <f>+VLOOKUP(A8,[2]LosTres!$A:$Y,25,0)</f>
        <v>0</v>
      </c>
      <c r="P8">
        <f>+VLOOKUP(O8,Catalogos!$H$2:$I$102,2,0)</f>
        <v>14</v>
      </c>
      <c r="Q8" t="str">
        <f>+VLOOKUP(A8,[2]LosTres!$A:$W,23,0)</f>
        <v>M</v>
      </c>
      <c r="R8">
        <v>0</v>
      </c>
      <c r="S8" t="str">
        <f>+VLOOKUP(A8,[1]BaseSAP!$B:$T,19,0)</f>
        <v>Organización</v>
      </c>
      <c r="T8" t="str">
        <f>+VLOOKUP(S8,Catalogos!K:L,2,0)</f>
        <v>a) Programa de trabajo</v>
      </c>
      <c r="U8">
        <f>+VLOOKUP(A8,[2]LosTres!$A:$P,16,0)</f>
        <v>13023</v>
      </c>
      <c r="V8">
        <f>+VLOOKUP(A8,[2]LosTres!$A:$Y,25,0)</f>
        <v>0</v>
      </c>
      <c r="W8">
        <f>+VLOOKUP(V8,Catalogos!P:R,3,0)</f>
        <v>0</v>
      </c>
      <c r="X8" t="str">
        <f>+VLOOKUP(A8,[1]BaseSAP!$B:$S,18,0)</f>
        <v>Información pública</v>
      </c>
    </row>
    <row r="9" spans="1:24" hidden="1" x14ac:dyDescent="0.25">
      <c r="A9" s="100">
        <v>6110000026416</v>
      </c>
      <c r="B9" s="90">
        <f>+VLOOKUP(A9,[1]BaseSAP!$B:$AB,15,0)</f>
        <v>42648</v>
      </c>
      <c r="C9" t="str">
        <f>+VLOOKUP(LEFT(A9,5),Catalogos!A:B,2,0)</f>
        <v>BM</v>
      </c>
      <c r="D9" t="str">
        <f>+VLOOKUP(LEFT(A9,5),Catalogos!A:C,3,0)</f>
        <v>Sistema de Solicitudes de la Plataforma Nacional de Transparencia</v>
      </c>
      <c r="E9" s="90">
        <f>+VLOOKUP(A9,[1]BaseSAP!$B:$AB,27,0)</f>
        <v>42650</v>
      </c>
      <c r="F9">
        <f t="shared" si="0"/>
        <v>10</v>
      </c>
      <c r="G9">
        <f t="shared" si="1"/>
        <v>10</v>
      </c>
      <c r="H9">
        <v>0</v>
      </c>
      <c r="I9">
        <f>+VLOOKUP(A9,[2]LosTres!$A:$AC,26,0)</f>
        <v>5</v>
      </c>
      <c r="J9" t="str">
        <f>+VLOOKUP(I9,Catalogos!E:F,2,0)</f>
        <v>Entrega por Internet (antes a través de INFOMEX)</v>
      </c>
      <c r="K9">
        <f>IF(E9&lt;&gt;0,NETWORKDAYS.INTL(B9,E9,1,Inhabiles!A:A)-1,0)</f>
        <v>2</v>
      </c>
      <c r="L9" s="96">
        <f t="shared" si="2"/>
        <v>1</v>
      </c>
      <c r="M9">
        <f t="shared" si="3"/>
        <v>0</v>
      </c>
      <c r="N9">
        <f t="shared" si="4"/>
        <v>0</v>
      </c>
      <c r="O9">
        <f>+VLOOKUP(A9,[2]LosTres!$A:$Y,25,0)</f>
        <v>0</v>
      </c>
      <c r="P9">
        <f>+VLOOKUP(O9,Catalogos!$H$2:$I$102,2,0)</f>
        <v>14</v>
      </c>
      <c r="Q9" t="str">
        <f>+VLOOKUP(A9,[2]LosTres!$A:$W,23,0)</f>
        <v>H</v>
      </c>
      <c r="R9">
        <v>0</v>
      </c>
      <c r="S9" t="str">
        <f>+VLOOKUP(A9,[1]BaseSAP!$B:$T,19,0)</f>
        <v>Indicadores de finanzas públicas</v>
      </c>
      <c r="T9" t="str">
        <f>+VLOOKUP(S9,Catalogos!K:L,2,0)</f>
        <v>c) Estadísticas</v>
      </c>
      <c r="U9">
        <f>+VLOOKUP(A9,[2]LosTres!$A:$P,16,0)</f>
        <v>14039</v>
      </c>
      <c r="V9">
        <f>+VLOOKUP(A9,[2]LosTres!$A:$Y,25,0)</f>
        <v>0</v>
      </c>
      <c r="W9">
        <f>+VLOOKUP(V9,Catalogos!P:R,3,0)</f>
        <v>0</v>
      </c>
      <c r="X9" t="str">
        <f>+VLOOKUP(A9,[1]BaseSAP!$B:$S,18,0)</f>
        <v>Información pública</v>
      </c>
    </row>
    <row r="10" spans="1:24" hidden="1" x14ac:dyDescent="0.25">
      <c r="A10" s="100">
        <v>6110000026516</v>
      </c>
      <c r="B10" s="90">
        <f>+VLOOKUP(A10,[1]BaseSAP!$B:$AB,15,0)</f>
        <v>42649</v>
      </c>
      <c r="C10" t="str">
        <f>+VLOOKUP(LEFT(A10,5),Catalogos!A:B,2,0)</f>
        <v>BM</v>
      </c>
      <c r="D10" t="str">
        <f>+VLOOKUP(LEFT(A10,5),Catalogos!A:C,3,0)</f>
        <v>Sistema de Solicitudes de la Plataforma Nacional de Transparencia</v>
      </c>
      <c r="E10" s="90">
        <f>+VLOOKUP(A10,[1]BaseSAP!$B:$AB,27,0)</f>
        <v>42664</v>
      </c>
      <c r="F10">
        <f t="shared" si="0"/>
        <v>10</v>
      </c>
      <c r="G10">
        <f t="shared" si="1"/>
        <v>10</v>
      </c>
      <c r="H10">
        <v>0</v>
      </c>
      <c r="I10">
        <f>+VLOOKUP(A10,[2]LosTres!$A:$AC,26,0)</f>
        <v>6</v>
      </c>
      <c r="J10" t="str">
        <f>+VLOOKUP(I10,Catalogos!E:F,2,0)</f>
        <v>Otro medio</v>
      </c>
      <c r="K10">
        <f>IF(E10&lt;&gt;0,NETWORKDAYS.INTL(B10,E10,1,Inhabiles!A:A)-1,0)</f>
        <v>11</v>
      </c>
      <c r="L10">
        <f t="shared" si="2"/>
        <v>0</v>
      </c>
      <c r="M10">
        <f t="shared" si="3"/>
        <v>0</v>
      </c>
      <c r="N10">
        <f t="shared" si="4"/>
        <v>0</v>
      </c>
      <c r="O10">
        <f>+VLOOKUP(A10,[2]LosTres!$A:$Y,25,0)</f>
        <v>0</v>
      </c>
      <c r="P10">
        <f>+VLOOKUP(O10,Catalogos!$H$2:$I$102,2,0)</f>
        <v>14</v>
      </c>
      <c r="Q10" t="str">
        <f>+VLOOKUP(A10,[2]LosTres!$A:$W,23,0)</f>
        <v>H</v>
      </c>
      <c r="R10">
        <v>0</v>
      </c>
      <c r="S10" t="str">
        <f>+VLOOKUP(A10,[1]BaseSAP!$B:$T,19,0)</f>
        <v>Adquisiciones</v>
      </c>
      <c r="T10" t="str">
        <f>+VLOOKUP(S10,Catalogos!K:L,2,0)</f>
        <v>b) Bienes adquiridos</v>
      </c>
      <c r="U10">
        <f>+VLOOKUP(A10,[2]LosTres!$A:$P,16,0)</f>
        <v>999</v>
      </c>
      <c r="V10">
        <f>+VLOOKUP(A10,[2]LosTres!$A:$Y,25,0)</f>
        <v>0</v>
      </c>
      <c r="W10">
        <f>+VLOOKUP(V10,Catalogos!P:R,3,0)</f>
        <v>0</v>
      </c>
      <c r="X10" t="str">
        <f>+VLOOKUP(A10,[1]BaseSAP!$B:$S,18,0)</f>
        <v>Información pública</v>
      </c>
    </row>
    <row r="11" spans="1:24" hidden="1" x14ac:dyDescent="0.25">
      <c r="A11" s="100">
        <v>6110000026616</v>
      </c>
      <c r="B11" s="90">
        <f>+VLOOKUP(A11,[1]BaseSAP!$B:$AB,15,0)</f>
        <v>42650</v>
      </c>
      <c r="C11" t="str">
        <f>+VLOOKUP(LEFT(A11,5),Catalogos!A:B,2,0)</f>
        <v>BM</v>
      </c>
      <c r="D11" t="str">
        <f>+VLOOKUP(LEFT(A11,5),Catalogos!A:C,3,0)</f>
        <v>Sistema de Solicitudes de la Plataforma Nacional de Transparencia</v>
      </c>
      <c r="E11" s="90">
        <f>+VLOOKUP(A11,[1]BaseSAP!$B:$AB,27,0)</f>
        <v>42662</v>
      </c>
      <c r="F11">
        <f t="shared" si="0"/>
        <v>10</v>
      </c>
      <c r="G11">
        <f t="shared" si="1"/>
        <v>10</v>
      </c>
      <c r="H11">
        <v>0</v>
      </c>
      <c r="I11">
        <f>+VLOOKUP(A11,[2]LosTres!$A:$AC,26,0)</f>
        <v>5</v>
      </c>
      <c r="J11" t="str">
        <f>+VLOOKUP(I11,Catalogos!E:F,2,0)</f>
        <v>Entrega por Internet (antes a través de INFOMEX)</v>
      </c>
      <c r="K11">
        <f>IF(E11&lt;&gt;0,NETWORKDAYS.INTL(B11,E11,1,Inhabiles!A:A)-1,0)</f>
        <v>8</v>
      </c>
      <c r="L11">
        <f t="shared" si="2"/>
        <v>0</v>
      </c>
      <c r="M11">
        <f t="shared" si="3"/>
        <v>0</v>
      </c>
      <c r="N11">
        <f t="shared" si="4"/>
        <v>0</v>
      </c>
      <c r="O11">
        <f>+VLOOKUP(A11,[2]LosTres!$A:$Y,25,0)</f>
        <v>31</v>
      </c>
      <c r="P11">
        <f>+VLOOKUP(O11,Catalogos!$H$2:$I$102,2,0)</f>
        <v>5</v>
      </c>
      <c r="Q11" t="str">
        <f>+VLOOKUP(A11,[2]LosTres!$A:$W,23,0)</f>
        <v>H</v>
      </c>
      <c r="R11">
        <v>0</v>
      </c>
      <c r="S11" t="str">
        <f>+VLOOKUP(A11,[1]BaseSAP!$B:$T,19,0)</f>
        <v>Control de legalidad</v>
      </c>
      <c r="T11" t="str">
        <f>+VLOOKUP(S11,Catalogos!K:L,2,0)</f>
        <v>e) Marco Jurídico</v>
      </c>
      <c r="U11">
        <f>+VLOOKUP(A11,[2]LosTres!$A:$P,16,0)</f>
        <v>21114</v>
      </c>
      <c r="V11">
        <f>+VLOOKUP(A11,[2]LosTres!$A:$Y,25,0)</f>
        <v>31</v>
      </c>
      <c r="W11" t="str">
        <f>+VLOOKUP(V11,Catalogos!P:R,3,0)</f>
        <v xml:space="preserve">     Federal</v>
      </c>
      <c r="X11" t="str">
        <f>+VLOOKUP(A11,[1]BaseSAP!$B:$S,18,0)</f>
        <v>Información pública</v>
      </c>
    </row>
    <row r="12" spans="1:24" hidden="1" x14ac:dyDescent="0.25">
      <c r="A12" s="100">
        <v>6110000026716</v>
      </c>
      <c r="B12" s="90">
        <f>+VLOOKUP(A12,[1]BaseSAP!$B:$AB,15,0)</f>
        <v>42650</v>
      </c>
      <c r="C12" t="str">
        <f>+VLOOKUP(LEFT(A12,5),Catalogos!A:B,2,0)</f>
        <v>BM</v>
      </c>
      <c r="D12" t="str">
        <f>+VLOOKUP(LEFT(A12,5),Catalogos!A:C,3,0)</f>
        <v>Sistema de Solicitudes de la Plataforma Nacional de Transparencia</v>
      </c>
      <c r="E12" s="90">
        <f>+VLOOKUP(A12,[1]BaseSAP!$B:$AB,27,0)</f>
        <v>42670</v>
      </c>
      <c r="F12">
        <f t="shared" si="0"/>
        <v>10</v>
      </c>
      <c r="G12">
        <f t="shared" si="1"/>
        <v>10</v>
      </c>
      <c r="H12">
        <v>0</v>
      </c>
      <c r="I12">
        <f>+VLOOKUP(A12,[2]LosTres!$A:$AC,26,0)</f>
        <v>5</v>
      </c>
      <c r="J12" t="str">
        <f>+VLOOKUP(I12,Catalogos!E:F,2,0)</f>
        <v>Entrega por Internet (antes a través de INFOMEX)</v>
      </c>
      <c r="K12">
        <f>IF(E12&lt;&gt;0,NETWORKDAYS.INTL(B12,E12,1,Inhabiles!A:A)-1,0)</f>
        <v>14</v>
      </c>
      <c r="L12">
        <f t="shared" si="2"/>
        <v>0</v>
      </c>
      <c r="M12">
        <f t="shared" si="3"/>
        <v>0</v>
      </c>
      <c r="N12">
        <f t="shared" si="4"/>
        <v>0</v>
      </c>
      <c r="O12">
        <f>+VLOOKUP(A12,[2]LosTres!$A:$Y,25,0)</f>
        <v>0</v>
      </c>
      <c r="P12">
        <f>+VLOOKUP(O12,Catalogos!$H$2:$I$102,2,0)</f>
        <v>14</v>
      </c>
      <c r="Q12" t="str">
        <f>+VLOOKUP(A12,[2]LosTres!$A:$W,23,0)</f>
        <v>H</v>
      </c>
      <c r="R12">
        <v>0</v>
      </c>
      <c r="S12" t="str">
        <f>+VLOOKUP(A12,[1]BaseSAP!$B:$T,19,0)</f>
        <v>Fiduciario</v>
      </c>
      <c r="T12" t="str">
        <f>+VLOOKUP(S12,Catalogos!K:L,2,0)</f>
        <v>e) Marco Jurídico</v>
      </c>
      <c r="U12">
        <f>+VLOOKUP(A12,[2]LosTres!$A:$P,16,0)</f>
        <v>999</v>
      </c>
      <c r="V12">
        <f>+VLOOKUP(A12,[2]LosTres!$A:$Y,25,0)</f>
        <v>0</v>
      </c>
      <c r="W12">
        <f>+VLOOKUP(V12,Catalogos!P:R,3,0)</f>
        <v>0</v>
      </c>
      <c r="X12" t="str">
        <f>+VLOOKUP(A12,[1]BaseSAP!$B:$S,18,0)</f>
        <v>Información pública</v>
      </c>
    </row>
    <row r="13" spans="1:24" s="98" customFormat="1" hidden="1" x14ac:dyDescent="0.25">
      <c r="A13" s="101">
        <v>6110000026816</v>
      </c>
      <c r="B13" s="99">
        <f>+VLOOKUP(A13,[1]BaseSAP!$B:$AB,15,0)</f>
        <v>42653</v>
      </c>
      <c r="C13" s="98" t="str">
        <f>+VLOOKUP(LEFT(A13,5),Catalogos!A:B,2,0)</f>
        <v>BM</v>
      </c>
      <c r="D13" s="98" t="str">
        <f>+VLOOKUP(LEFT(A13,5),Catalogos!A:C,3,0)</f>
        <v>Sistema de Solicitudes de la Plataforma Nacional de Transparencia</v>
      </c>
      <c r="E13" s="99">
        <f>+VLOOKUP(A13,[1]BaseSAP!$B:$AB,27,0)</f>
        <v>42674</v>
      </c>
      <c r="F13" s="98">
        <f t="shared" si="0"/>
        <v>10</v>
      </c>
      <c r="G13" s="98">
        <f t="shared" si="1"/>
        <v>10</v>
      </c>
      <c r="H13" s="98">
        <v>0</v>
      </c>
      <c r="I13" s="98">
        <f>+VLOOKUP(A13,[2]LosTres!$A:$AC,26,0)</f>
        <v>2</v>
      </c>
      <c r="J13" s="98" t="str">
        <f>+VLOOKUP(I13,Catalogos!E:F,2,0)</f>
        <v>Consulta directa</v>
      </c>
      <c r="K13" s="98">
        <f>IF(E13&lt;&gt;0,NETWORKDAYS.INTL(B13,E13,1,Inhabiles!A:A)-1,0)</f>
        <v>15</v>
      </c>
      <c r="L13" s="98">
        <f t="shared" si="2"/>
        <v>0</v>
      </c>
      <c r="M13" s="98">
        <f t="shared" si="3"/>
        <v>0</v>
      </c>
      <c r="N13" s="98">
        <f t="shared" si="4"/>
        <v>0</v>
      </c>
      <c r="O13" s="98">
        <f>+VLOOKUP(A13,[2]LosTres!$A:$Y,25,0)</f>
        <v>0</v>
      </c>
      <c r="P13" s="98">
        <f>+VLOOKUP(O13,Catalogos!$H$2:$I$102,2,0)</f>
        <v>14</v>
      </c>
      <c r="Q13" s="98" t="str">
        <f>+VLOOKUP(A13,[2]LosTres!$A:$W,23,0)</f>
        <v>M</v>
      </c>
      <c r="R13" s="98">
        <v>0</v>
      </c>
      <c r="S13" s="98">
        <f>+VLOOKUP(A13,[1]BaseSAP!$B:$T,19,0)</f>
        <v>0</v>
      </c>
      <c r="T13" s="98" t="e">
        <f>+VLOOKUP(S13,Catalogos!K:L,2,0)</f>
        <v>#N/A</v>
      </c>
      <c r="U13" s="98">
        <f>+VLOOKUP(A13,[2]LosTres!$A:$P,16,0)</f>
        <v>14039</v>
      </c>
      <c r="V13" s="98">
        <f>+VLOOKUP(A13,[2]LosTres!$A:$Y,25,0)</f>
        <v>0</v>
      </c>
      <c r="W13" s="98">
        <f>+VLOOKUP(V13,Catalogos!P:R,3,0)</f>
        <v>0</v>
      </c>
      <c r="X13" s="98">
        <f>+VLOOKUP(A13,[1]BaseSAP!$B:$S,18,0)</f>
        <v>0</v>
      </c>
    </row>
    <row r="14" spans="1:24" hidden="1" x14ac:dyDescent="0.25">
      <c r="A14" s="100">
        <v>6110000026916</v>
      </c>
      <c r="B14" s="90">
        <f>+VLOOKUP(A14,[1]BaseSAP!$B:$AB,15,0)</f>
        <v>42653</v>
      </c>
      <c r="C14" t="str">
        <f>+VLOOKUP(LEFT(A14,5),Catalogos!A:B,2,0)</f>
        <v>BM</v>
      </c>
      <c r="D14" t="str">
        <f>+VLOOKUP(LEFT(A14,5),Catalogos!A:C,3,0)</f>
        <v>Sistema de Solicitudes de la Plataforma Nacional de Transparencia</v>
      </c>
      <c r="E14" s="90">
        <f>+VLOOKUP(A14,[1]BaseSAP!$B:$AB,27,0)</f>
        <v>42675</v>
      </c>
      <c r="F14">
        <f t="shared" si="0"/>
        <v>10</v>
      </c>
      <c r="G14">
        <f t="shared" si="1"/>
        <v>11</v>
      </c>
      <c r="H14">
        <v>0</v>
      </c>
      <c r="I14">
        <f>+VLOOKUP(A14,[2]LosTres!$A:$AC,26,0)</f>
        <v>5</v>
      </c>
      <c r="J14" t="str">
        <f>+VLOOKUP(I14,Catalogos!E:F,2,0)</f>
        <v>Entrega por Internet (antes a través de INFOMEX)</v>
      </c>
      <c r="K14">
        <f>IF(E14&lt;&gt;0,NETWORKDAYS.INTL(B14,E14,1,Inhabiles!A:A)-1,0)</f>
        <v>16</v>
      </c>
      <c r="L14" s="96">
        <f t="shared" si="2"/>
        <v>0</v>
      </c>
      <c r="M14">
        <f t="shared" si="3"/>
        <v>0</v>
      </c>
      <c r="N14">
        <f t="shared" si="4"/>
        <v>0</v>
      </c>
      <c r="O14">
        <f>+VLOOKUP(A14,[2]LosTres!$A:$Y,25,0)</f>
        <v>0</v>
      </c>
      <c r="P14">
        <f>+VLOOKUP(O14,Catalogos!$H$2:$I$102,2,0)</f>
        <v>14</v>
      </c>
      <c r="Q14" t="str">
        <f>+VLOOKUP(A14,[2]LosTres!$A:$W,23,0)</f>
        <v>H</v>
      </c>
      <c r="R14">
        <v>0</v>
      </c>
      <c r="S14" t="str">
        <f>+VLOOKUP(A14,[1]BaseSAP!$B:$T,19,0)</f>
        <v>Presupuesto</v>
      </c>
      <c r="T14" t="str">
        <f>+VLOOKUP(S14,Catalogos!K:L,2,0)</f>
        <v>f) Presupuesto o avance financiero</v>
      </c>
      <c r="U14">
        <f>+VLOOKUP(A14,[2]LosTres!$A:$P,16,0)</f>
        <v>999</v>
      </c>
      <c r="V14">
        <f>+VLOOKUP(A14,[2]LosTres!$A:$Y,25,0)</f>
        <v>0</v>
      </c>
      <c r="W14">
        <f>+VLOOKUP(V14,Catalogos!P:R,3,0)</f>
        <v>0</v>
      </c>
      <c r="X14" t="str">
        <f>+VLOOKUP(A14,[1]BaseSAP!$B:$S,18,0)</f>
        <v>Información pública</v>
      </c>
    </row>
    <row r="15" spans="1:24" hidden="1" x14ac:dyDescent="0.25">
      <c r="A15" s="100">
        <v>6110000027016</v>
      </c>
      <c r="B15" s="90">
        <f>+VLOOKUP(A15,[1]BaseSAP!$B:$AB,15,0)</f>
        <v>42653</v>
      </c>
      <c r="C15" t="str">
        <f>+VLOOKUP(LEFT(A15,5),Catalogos!A:B,2,0)</f>
        <v>BM</v>
      </c>
      <c r="D15" t="str">
        <f>+VLOOKUP(LEFT(A15,5),Catalogos!A:C,3,0)</f>
        <v>Sistema de Solicitudes de la Plataforma Nacional de Transparencia</v>
      </c>
      <c r="E15" s="90">
        <f>+VLOOKUP(A15,[1]BaseSAP!$B:$AB,27,0)</f>
        <v>42661</v>
      </c>
      <c r="F15">
        <f t="shared" si="0"/>
        <v>10</v>
      </c>
      <c r="G15">
        <f t="shared" si="1"/>
        <v>10</v>
      </c>
      <c r="H15">
        <v>0</v>
      </c>
      <c r="I15">
        <f>+VLOOKUP(A15,[2]LosTres!$A:$AC,26,0)</f>
        <v>5</v>
      </c>
      <c r="J15" t="str">
        <f>+VLOOKUP(I15,Catalogos!E:F,2,0)</f>
        <v>Entrega por Internet (antes a través de INFOMEX)</v>
      </c>
      <c r="K15">
        <f>IF(E15&lt;&gt;0,NETWORKDAYS.INTL(B15,E15,1,Inhabiles!A:A)-1,0)</f>
        <v>6</v>
      </c>
      <c r="L15">
        <v>0</v>
      </c>
      <c r="M15">
        <f t="shared" si="3"/>
        <v>0</v>
      </c>
      <c r="N15">
        <f t="shared" si="4"/>
        <v>0</v>
      </c>
      <c r="O15">
        <f>+VLOOKUP(A15,[2]LosTres!$A:$Y,25,0)</f>
        <v>33</v>
      </c>
      <c r="P15">
        <f>+VLOOKUP(O15,Catalogos!$H$2:$I$102,2,0)</f>
        <v>5</v>
      </c>
      <c r="Q15" t="str">
        <f>+VLOOKUP(A15,[2]LosTres!$A:$W,23,0)</f>
        <v>M</v>
      </c>
      <c r="R15">
        <v>0</v>
      </c>
      <c r="S15" t="str">
        <f>+VLOOKUP(A15,[1]BaseSAP!$B:$T,19,0)</f>
        <v>Organización</v>
      </c>
      <c r="T15" t="str">
        <f>+VLOOKUP(S15,Catalogos!K:L,2,0)</f>
        <v>a) Programa de trabajo</v>
      </c>
      <c r="U15">
        <f>+VLOOKUP(A15,[2]LosTres!$A:$P,16,0)</f>
        <v>15035</v>
      </c>
      <c r="V15">
        <f>+VLOOKUP(A15,[2]LosTres!$A:$Y,25,0)</f>
        <v>33</v>
      </c>
      <c r="W15" t="e">
        <f>+VLOOKUP(V15,Catalogos!P:R,3,0)</f>
        <v>#N/A</v>
      </c>
      <c r="X15" t="str">
        <f>+VLOOKUP(A15,[1]BaseSAP!$B:$S,18,0)</f>
        <v>Información pública</v>
      </c>
    </row>
    <row r="16" spans="1:24" hidden="1" x14ac:dyDescent="0.25">
      <c r="A16" s="100">
        <v>6110000027116</v>
      </c>
      <c r="B16" s="90">
        <f>+VLOOKUP(A16,[1]BaseSAP!$B:$AB,15,0)</f>
        <v>42654</v>
      </c>
      <c r="C16" t="str">
        <f>+VLOOKUP(LEFT(A16,5),Catalogos!A:B,2,0)</f>
        <v>BM</v>
      </c>
      <c r="D16" t="str">
        <f>+VLOOKUP(LEFT(A16,5),Catalogos!A:C,3,0)</f>
        <v>Sistema de Solicitudes de la Plataforma Nacional de Transparencia</v>
      </c>
      <c r="E16" s="90">
        <f>+VLOOKUP(A16,[1]BaseSAP!$B:$AB,27,0)</f>
        <v>42662</v>
      </c>
      <c r="F16">
        <f t="shared" si="0"/>
        <v>10</v>
      </c>
      <c r="G16">
        <f t="shared" si="1"/>
        <v>10</v>
      </c>
      <c r="H16">
        <v>0</v>
      </c>
      <c r="I16">
        <f>+VLOOKUP(A16,[2]LosTres!$A:$AC,26,0)</f>
        <v>6</v>
      </c>
      <c r="J16" t="str">
        <f>+VLOOKUP(I16,Catalogos!E:F,2,0)</f>
        <v>Otro medio</v>
      </c>
      <c r="K16">
        <f>IF(E16&lt;&gt;0,NETWORKDAYS.INTL(B16,E16,1,Inhabiles!A:A)-1,0)</f>
        <v>6</v>
      </c>
      <c r="L16" s="96">
        <f t="shared" si="2"/>
        <v>0</v>
      </c>
      <c r="M16">
        <f t="shared" si="3"/>
        <v>0</v>
      </c>
      <c r="N16">
        <f t="shared" si="4"/>
        <v>0</v>
      </c>
      <c r="O16">
        <f>+VLOOKUP(A16,[2]LosTres!$A:$Y,25,0)</f>
        <v>0</v>
      </c>
      <c r="P16">
        <f>+VLOOKUP(O16,Catalogos!$H$2:$I$102,2,0)</f>
        <v>14</v>
      </c>
      <c r="Q16" t="str">
        <f>+VLOOKUP(A16,[2]LosTres!$A:$W,23,0)</f>
        <v>H</v>
      </c>
      <c r="R16">
        <v>0</v>
      </c>
      <c r="S16" t="str">
        <f>+VLOOKUP(A16,[1]BaseSAP!$B:$T,19,0)</f>
        <v>Presupuesto</v>
      </c>
      <c r="T16" t="str">
        <f>+VLOOKUP(S16,Catalogos!K:L,2,0)</f>
        <v>f) Presupuesto o avance financiero</v>
      </c>
      <c r="U16">
        <f>+VLOOKUP(A16,[2]LosTres!$A:$P,16,0)</f>
        <v>9003</v>
      </c>
      <c r="V16">
        <f>+VLOOKUP(A16,[2]LosTres!$A:$Y,25,0)</f>
        <v>0</v>
      </c>
      <c r="W16">
        <f>+VLOOKUP(V16,Catalogos!P:R,3,0)</f>
        <v>0</v>
      </c>
      <c r="X16" t="str">
        <f>+VLOOKUP(A16,[1]BaseSAP!$B:$S,18,0)</f>
        <v>Información pública</v>
      </c>
    </row>
    <row r="17" spans="1:24" hidden="1" x14ac:dyDescent="0.25">
      <c r="A17" s="100">
        <v>6110000027216</v>
      </c>
      <c r="B17" s="90">
        <f>+VLOOKUP(A17,[1]BaseSAP!$B:$AB,15,0)</f>
        <v>42654</v>
      </c>
      <c r="C17" t="str">
        <f>+VLOOKUP(LEFT(A17,5),Catalogos!A:B,2,0)</f>
        <v>BM</v>
      </c>
      <c r="D17" t="str">
        <f>+VLOOKUP(LEFT(A17,5),Catalogos!A:C,3,0)</f>
        <v>Sistema de Solicitudes de la Plataforma Nacional de Transparencia</v>
      </c>
      <c r="E17" s="90">
        <f>+VLOOKUP(A17,[1]BaseSAP!$B:$AB,27,0)</f>
        <v>42661</v>
      </c>
      <c r="F17">
        <f t="shared" si="0"/>
        <v>10</v>
      </c>
      <c r="G17">
        <f t="shared" si="1"/>
        <v>10</v>
      </c>
      <c r="H17">
        <v>0</v>
      </c>
      <c r="I17">
        <f>+VLOOKUP(A17,[2]LosTres!$A:$AC,26,0)</f>
        <v>5</v>
      </c>
      <c r="J17" t="str">
        <f>+VLOOKUP(I17,Catalogos!E:F,2,0)</f>
        <v>Entrega por Internet (antes a través de INFOMEX)</v>
      </c>
      <c r="K17">
        <f>IF(E17&lt;&gt;0,NETWORKDAYS.INTL(B17,E17,1,Inhabiles!A:A)-1,0)</f>
        <v>5</v>
      </c>
      <c r="L17">
        <f t="shared" si="2"/>
        <v>0</v>
      </c>
      <c r="M17">
        <f t="shared" si="3"/>
        <v>1</v>
      </c>
      <c r="N17">
        <f t="shared" si="4"/>
        <v>0</v>
      </c>
      <c r="O17">
        <f>+VLOOKUP(A17,[2]LosTres!$A:$Y,25,0)</f>
        <v>21</v>
      </c>
      <c r="P17">
        <f>+VLOOKUP(O17,Catalogos!$H$2:$I$102,2,0)</f>
        <v>3</v>
      </c>
      <c r="Q17" t="str">
        <f>+VLOOKUP(A17,[2]LosTres!$A:$W,23,0)</f>
        <v>H</v>
      </c>
      <c r="R17">
        <v>0</v>
      </c>
      <c r="S17" t="str">
        <f>+VLOOKUP(A17,[1]BaseSAP!$B:$T,19,0)</f>
        <v>Acceso a la información</v>
      </c>
      <c r="T17" t="str">
        <f>+VLOOKUP(S17,Catalogos!K:L,2,0)</f>
        <v>h)  Otros*</v>
      </c>
      <c r="U17">
        <f>+VLOOKUP(A17,[2]LosTres!$A:$P,16,0)</f>
        <v>21119</v>
      </c>
      <c r="V17">
        <f>+VLOOKUP(A17,[2]LosTres!$A:$Y,25,0)</f>
        <v>21</v>
      </c>
      <c r="W17" t="str">
        <f>+VLOOKUP(V17,Catalogos!P:R,3,0)</f>
        <v xml:space="preserve">     Estudiante</v>
      </c>
      <c r="X17" t="str">
        <f>+VLOOKUP(A17,[1]BaseSAP!$B:$S,18,0)</f>
        <v>Información pública</v>
      </c>
    </row>
    <row r="18" spans="1:24" hidden="1" x14ac:dyDescent="0.25">
      <c r="A18" s="100">
        <v>6110000027316</v>
      </c>
      <c r="B18" s="90">
        <f>+VLOOKUP(A18,[1]BaseSAP!$B:$AB,15,0)</f>
        <v>42654</v>
      </c>
      <c r="C18" t="str">
        <f>+VLOOKUP(LEFT(A18,5),Catalogos!A:B,2,0)</f>
        <v>BM</v>
      </c>
      <c r="D18" t="str">
        <f>+VLOOKUP(LEFT(A18,5),Catalogos!A:C,3,0)</f>
        <v>Sistema de Solicitudes de la Plataforma Nacional de Transparencia</v>
      </c>
      <c r="E18" s="90">
        <f>+VLOOKUP(A18,[1]BaseSAP!$B:$AB,27,0)</f>
        <v>42670</v>
      </c>
      <c r="F18">
        <f t="shared" si="0"/>
        <v>10</v>
      </c>
      <c r="G18">
        <f t="shared" si="1"/>
        <v>10</v>
      </c>
      <c r="H18">
        <v>0</v>
      </c>
      <c r="I18">
        <f>+VLOOKUP(A18,[2]LosTres!$A:$AC,26,0)</f>
        <v>5</v>
      </c>
      <c r="J18" t="str">
        <f>+VLOOKUP(I18,Catalogos!E:F,2,0)</f>
        <v>Entrega por Internet (antes a través de INFOMEX)</v>
      </c>
      <c r="K18">
        <f>IF(E18&lt;&gt;0,NETWORKDAYS.INTL(B18,E18,1,Inhabiles!A:A)-1,0)</f>
        <v>12</v>
      </c>
      <c r="L18">
        <f t="shared" si="2"/>
        <v>0</v>
      </c>
      <c r="M18">
        <f t="shared" si="3"/>
        <v>0</v>
      </c>
      <c r="N18">
        <f t="shared" si="4"/>
        <v>0</v>
      </c>
      <c r="O18">
        <f>+VLOOKUP(A18,[2]LosTres!$A:$Y,25,0)</f>
        <v>21</v>
      </c>
      <c r="P18">
        <f>+VLOOKUP(O18,Catalogos!$H$2:$I$102,2,0)</f>
        <v>3</v>
      </c>
      <c r="Q18" t="str">
        <f>+VLOOKUP(A18,[2]LosTres!$A:$W,23,0)</f>
        <v>M</v>
      </c>
      <c r="R18">
        <v>0</v>
      </c>
      <c r="S18" t="str">
        <f>+VLOOKUP(A18,[1]BaseSAP!$B:$T,19,0)</f>
        <v>Fiduciario</v>
      </c>
      <c r="T18" t="str">
        <f>+VLOOKUP(S18,Catalogos!K:L,2,0)</f>
        <v>e) Marco Jurídico</v>
      </c>
      <c r="U18">
        <f>+VLOOKUP(A18,[2]LosTres!$A:$P,16,0)</f>
        <v>9011</v>
      </c>
      <c r="V18">
        <f>+VLOOKUP(A18,[2]LosTres!$A:$Y,25,0)</f>
        <v>21</v>
      </c>
      <c r="W18" t="str">
        <f>+VLOOKUP(V18,Catalogos!P:R,3,0)</f>
        <v xml:space="preserve">     Estudiante</v>
      </c>
      <c r="X18" t="str">
        <f>+VLOOKUP(A18,[1]BaseSAP!$B:$S,18,0)</f>
        <v>Información pública</v>
      </c>
    </row>
    <row r="19" spans="1:24" s="94" customFormat="1" hidden="1" x14ac:dyDescent="0.25">
      <c r="A19" s="102">
        <v>6110000027416</v>
      </c>
      <c r="B19" s="103">
        <f>+VLOOKUP(A19,[1]BaseSAP!$B:$AB,15,0)</f>
        <v>42654</v>
      </c>
      <c r="C19" s="94" t="str">
        <f>+VLOOKUP(LEFT(A19,5),Catalogos!A:B,2,0)</f>
        <v>BM</v>
      </c>
      <c r="D19" s="94" t="str">
        <f>+VLOOKUP(LEFT(A19,5),Catalogos!A:C,3,0)</f>
        <v>Sistema de Solicitudes de la Plataforma Nacional de Transparencia</v>
      </c>
      <c r="E19" s="103">
        <f>+VLOOKUP(A19,[1]BaseSAP!$B:$AB,27,0)</f>
        <v>42677</v>
      </c>
      <c r="F19" s="94">
        <f t="shared" si="0"/>
        <v>10</v>
      </c>
      <c r="G19" s="94">
        <f t="shared" si="1"/>
        <v>11</v>
      </c>
      <c r="H19" s="94">
        <v>0</v>
      </c>
      <c r="I19" s="94">
        <f>+VLOOKUP(A19,[2]LosTres!$A:$AC,26,0)</f>
        <v>5</v>
      </c>
      <c r="J19" s="94" t="str">
        <f>+VLOOKUP(I19,Catalogos!E:F,2,0)</f>
        <v>Entrega por Internet (antes a través de INFOMEX)</v>
      </c>
      <c r="K19" s="94">
        <f>IF(E19&lt;&gt;0,NETWORKDAYS.INTL(B19,E19,1,Inhabiles!A:A)-1,0)</f>
        <v>17</v>
      </c>
      <c r="L19" s="94">
        <f t="shared" si="2"/>
        <v>0</v>
      </c>
      <c r="M19" s="94">
        <f t="shared" si="3"/>
        <v>0</v>
      </c>
      <c r="N19" s="94">
        <f t="shared" si="4"/>
        <v>0</v>
      </c>
      <c r="O19" s="94">
        <f>+VLOOKUP(A19,[2]LosTres!$A:$Y,25,0)</f>
        <v>50</v>
      </c>
      <c r="P19" s="94">
        <f>+VLOOKUP(O19,Catalogos!$H$2:$I$102,2,0)</f>
        <v>9</v>
      </c>
      <c r="Q19" s="94" t="str">
        <f>+VLOOKUP(A19,[2]LosTres!$A:$W,23,0)</f>
        <v>H</v>
      </c>
      <c r="R19" s="94">
        <v>0</v>
      </c>
      <c r="S19" s="96">
        <v>0</v>
      </c>
      <c r="T19" s="96">
        <v>0</v>
      </c>
      <c r="U19" s="94">
        <f>+VLOOKUP(A19,[2]LosTres!$A:$P,16,0)</f>
        <v>9016</v>
      </c>
      <c r="V19" s="94">
        <f>+VLOOKUP(A19,[2]LosTres!$A:$Y,25,0)</f>
        <v>50</v>
      </c>
      <c r="W19" s="94" t="str">
        <f>+VLOOKUP(V19,Catalogos!P:R,3,0)</f>
        <v>Otros</v>
      </c>
      <c r="X19" s="94" t="str">
        <f>+VLOOKUP(A19,[1]BaseSAP!$B:$S,18,0)</f>
        <v>Información pública</v>
      </c>
    </row>
    <row r="20" spans="1:24" hidden="1" x14ac:dyDescent="0.25">
      <c r="A20" s="100">
        <v>6110000027516</v>
      </c>
      <c r="B20" s="90">
        <f>+VLOOKUP(A20,[1]BaseSAP!$B:$AB,15,0)</f>
        <v>42656</v>
      </c>
      <c r="C20" t="str">
        <f>+VLOOKUP(LEFT(A20,5),Catalogos!A:B,2,0)</f>
        <v>BM</v>
      </c>
      <c r="D20" t="str">
        <f>+VLOOKUP(LEFT(A20,5),Catalogos!A:C,3,0)</f>
        <v>Sistema de Solicitudes de la Plataforma Nacional de Transparencia</v>
      </c>
      <c r="E20" s="90">
        <f>+VLOOKUP(A20,[1]BaseSAP!$B:$AB,27,0)</f>
        <v>42681</v>
      </c>
      <c r="F20">
        <f t="shared" si="0"/>
        <v>10</v>
      </c>
      <c r="G20">
        <f t="shared" si="1"/>
        <v>11</v>
      </c>
      <c r="H20">
        <v>0</v>
      </c>
      <c r="I20">
        <f>+VLOOKUP(A20,[2]LosTres!$A:$AC,26,0)</f>
        <v>5</v>
      </c>
      <c r="J20" t="str">
        <f>+VLOOKUP(I20,Catalogos!E:F,2,0)</f>
        <v>Entrega por Internet (antes a través de INFOMEX)</v>
      </c>
      <c r="K20">
        <f>IF(E20&lt;&gt;0,NETWORKDAYS.INTL(B20,E20,1,Inhabiles!A:A)-1,0)</f>
        <v>17</v>
      </c>
      <c r="L20">
        <f t="shared" si="2"/>
        <v>0</v>
      </c>
      <c r="M20">
        <f t="shared" si="3"/>
        <v>0</v>
      </c>
      <c r="N20">
        <f t="shared" si="4"/>
        <v>0</v>
      </c>
      <c r="O20">
        <f>+VLOOKUP(A20,[2]LosTres!$A:$Y,25,0)</f>
        <v>21</v>
      </c>
      <c r="P20">
        <f>+VLOOKUP(O20,Catalogos!$H$2:$I$102,2,0)</f>
        <v>3</v>
      </c>
      <c r="Q20" t="str">
        <f>+VLOOKUP(A20,[2]LosTres!$A:$W,23,0)</f>
        <v>M</v>
      </c>
      <c r="R20">
        <v>0</v>
      </c>
      <c r="S20" t="str">
        <f>+VLOOKUP(A20,[1]BaseSAP!$B:$T,19,0)</f>
        <v>Presupuesto</v>
      </c>
      <c r="T20" t="str">
        <f>+VLOOKUP(S20,Catalogos!K:L,2,0)</f>
        <v>f) Presupuesto o avance financiero</v>
      </c>
      <c r="U20">
        <f>+VLOOKUP(A20,[2]LosTres!$A:$P,16,0)</f>
        <v>9012</v>
      </c>
      <c r="V20">
        <f>+VLOOKUP(A20,[2]LosTres!$A:$Y,25,0)</f>
        <v>21</v>
      </c>
      <c r="W20" t="str">
        <f>+VLOOKUP(V20,Catalogos!P:R,3,0)</f>
        <v xml:space="preserve">     Estudiante</v>
      </c>
      <c r="X20" t="str">
        <f>+VLOOKUP(A20,[1]BaseSAP!$B:$S,18,0)</f>
        <v>Información pública</v>
      </c>
    </row>
    <row r="21" spans="1:24" hidden="1" x14ac:dyDescent="0.25">
      <c r="A21" s="100">
        <v>6110000027716</v>
      </c>
      <c r="B21" s="90">
        <f>+VLOOKUP(A21,[1]BaseSAP!$B:$AB,15,0)</f>
        <v>42657</v>
      </c>
      <c r="C21" t="str">
        <f>+VLOOKUP(LEFT(A21,5),Catalogos!A:B,2,0)</f>
        <v>BM</v>
      </c>
      <c r="D21" t="str">
        <f>+VLOOKUP(LEFT(A21,5),Catalogos!A:C,3,0)</f>
        <v>Sistema de Solicitudes de la Plataforma Nacional de Transparencia</v>
      </c>
      <c r="E21" s="90">
        <f>+VLOOKUP(A21,[1]BaseSAP!$B:$AB,27,0)</f>
        <v>42683</v>
      </c>
      <c r="F21">
        <f t="shared" si="0"/>
        <v>10</v>
      </c>
      <c r="G21">
        <f t="shared" si="1"/>
        <v>11</v>
      </c>
      <c r="H21">
        <v>0</v>
      </c>
      <c r="I21">
        <f>+VLOOKUP(A21,[2]LosTres!$A:$AC,26,0)</f>
        <v>5</v>
      </c>
      <c r="J21" t="str">
        <f>+VLOOKUP(I21,Catalogos!E:F,2,0)</f>
        <v>Entrega por Internet (antes a través de INFOMEX)</v>
      </c>
      <c r="K21">
        <f>IF(E21&lt;&gt;0,NETWORKDAYS.INTL(B21,E21,1,Inhabiles!A:A)-1,0)</f>
        <v>18</v>
      </c>
      <c r="L21">
        <f t="shared" si="2"/>
        <v>0</v>
      </c>
      <c r="M21">
        <f t="shared" si="3"/>
        <v>0</v>
      </c>
      <c r="N21">
        <f t="shared" si="4"/>
        <v>0</v>
      </c>
      <c r="O21">
        <f>+VLOOKUP(A21,[2]LosTres!$A:$Y,25,0)</f>
        <v>21</v>
      </c>
      <c r="P21">
        <f>+VLOOKUP(O21,Catalogos!$H$2:$I$102,2,0)</f>
        <v>3</v>
      </c>
      <c r="Q21" t="str">
        <f>+VLOOKUP(A21,[2]LosTres!$A:$W,23,0)</f>
        <v>M</v>
      </c>
      <c r="R21">
        <v>0</v>
      </c>
      <c r="S21" t="str">
        <f>+VLOOKUP(A21,[1]BaseSAP!$B:$T,19,0)</f>
        <v>Sueldos y salarios</v>
      </c>
      <c r="T21" t="str">
        <f>+VLOOKUP(S21,Catalogos!K:L,2,0)</f>
        <v>a) Sueldos</v>
      </c>
      <c r="U21">
        <f>+VLOOKUP(A21,[2]LosTres!$A:$P,16,0)</f>
        <v>9003</v>
      </c>
      <c r="V21">
        <f>+VLOOKUP(A21,[2]LosTres!$A:$Y,25,0)</f>
        <v>21</v>
      </c>
      <c r="W21" t="str">
        <f>+VLOOKUP(V21,Catalogos!P:R,3,0)</f>
        <v xml:space="preserve">     Estudiante</v>
      </c>
      <c r="X21" t="str">
        <f>+VLOOKUP(A21,[1]BaseSAP!$B:$S,18,0)</f>
        <v>Información confidencial</v>
      </c>
    </row>
    <row r="22" spans="1:24" hidden="1" x14ac:dyDescent="0.25">
      <c r="A22" s="100">
        <v>6110000027816</v>
      </c>
      <c r="B22" s="90">
        <f>+VLOOKUP(A22,[1]BaseSAP!$B:$AB,15,0)</f>
        <v>42660</v>
      </c>
      <c r="C22" t="str">
        <f>+VLOOKUP(LEFT(A22,5),Catalogos!A:B,2,0)</f>
        <v>BM</v>
      </c>
      <c r="D22" t="str">
        <f>+VLOOKUP(LEFT(A22,5),Catalogos!A:C,3,0)</f>
        <v>Sistema de Solicitudes de la Plataforma Nacional de Transparencia</v>
      </c>
      <c r="E22" s="90">
        <f>+VLOOKUP(A22,[1]BaseSAP!$B:$AB,27,0)</f>
        <v>42668</v>
      </c>
      <c r="F22">
        <f t="shared" si="0"/>
        <v>10</v>
      </c>
      <c r="G22">
        <f t="shared" si="1"/>
        <v>10</v>
      </c>
      <c r="H22">
        <v>0</v>
      </c>
      <c r="I22">
        <f>+VLOOKUP(A22,[2]LosTres!$A:$AC,26,0)</f>
        <v>5</v>
      </c>
      <c r="J22" t="str">
        <f>+VLOOKUP(I22,Catalogos!E:F,2,0)</f>
        <v>Entrega por Internet (antes a través de INFOMEX)</v>
      </c>
      <c r="K22">
        <f>IF(E22&lt;&gt;0,NETWORKDAYS.INTL(B22,E22,1,Inhabiles!A:A)-1,0)</f>
        <v>6</v>
      </c>
      <c r="L22">
        <f t="shared" si="2"/>
        <v>0</v>
      </c>
      <c r="M22">
        <f t="shared" si="3"/>
        <v>0</v>
      </c>
      <c r="N22">
        <f t="shared" si="4"/>
        <v>0</v>
      </c>
      <c r="O22">
        <f>+VLOOKUP(A22,[2]LosTres!$A:$Y,25,0)</f>
        <v>56</v>
      </c>
      <c r="P22">
        <f>+VLOOKUP(O22,Catalogos!$H$2:$I$102,2,0)</f>
        <v>10</v>
      </c>
      <c r="Q22" t="str">
        <f>+VLOOKUP(A22,[2]LosTres!$A:$W,23,0)</f>
        <v>H</v>
      </c>
      <c r="R22">
        <v>0</v>
      </c>
      <c r="S22" t="str">
        <f>+VLOOKUP(A22,[1]BaseSAP!$B:$T,19,0)</f>
        <v>Presupuesto</v>
      </c>
      <c r="T22" t="str">
        <f>+VLOOKUP(S22,Catalogos!K:L,2,0)</f>
        <v>f) Presupuesto o avance financiero</v>
      </c>
      <c r="U22">
        <f>+VLOOKUP(A22,[2]LosTres!$A:$P,16,0)</f>
        <v>9016</v>
      </c>
      <c r="V22">
        <f>+VLOOKUP(A22,[2]LosTres!$A:$Y,25,0)</f>
        <v>56</v>
      </c>
      <c r="W22" t="e">
        <f>+VLOOKUP(V22,Catalogos!P:R,3,0)</f>
        <v>#N/A</v>
      </c>
      <c r="X22" t="str">
        <f>+VLOOKUP(A22,[1]BaseSAP!$B:$S,18,0)</f>
        <v>Información pública</v>
      </c>
    </row>
    <row r="23" spans="1:24" hidden="1" x14ac:dyDescent="0.25">
      <c r="A23" s="100">
        <v>6110000027916</v>
      </c>
      <c r="B23" s="90">
        <f>+VLOOKUP(A23,[1]BaseSAP!$B:$AB,15,0)</f>
        <v>42660</v>
      </c>
      <c r="C23" t="str">
        <f>+VLOOKUP(LEFT(A23,5),Catalogos!A:B,2,0)</f>
        <v>BM</v>
      </c>
      <c r="D23" t="str">
        <f>+VLOOKUP(LEFT(A23,5),Catalogos!A:C,3,0)</f>
        <v>Sistema de Solicitudes de la Plataforma Nacional de Transparencia</v>
      </c>
      <c r="E23" s="90">
        <f>+VLOOKUP(A23,[1]BaseSAP!$B:$AB,27,0)</f>
        <v>42668</v>
      </c>
      <c r="F23">
        <f t="shared" si="0"/>
        <v>10</v>
      </c>
      <c r="G23">
        <f t="shared" si="1"/>
        <v>10</v>
      </c>
      <c r="H23">
        <v>0</v>
      </c>
      <c r="I23">
        <f>+VLOOKUP(A23,[2]LosTres!$A:$AC,26,0)</f>
        <v>5</v>
      </c>
      <c r="J23" t="str">
        <f>+VLOOKUP(I23,Catalogos!E:F,2,0)</f>
        <v>Entrega por Internet (antes a través de INFOMEX)</v>
      </c>
      <c r="K23">
        <f>IF(E23&lt;&gt;0,NETWORKDAYS.INTL(B23,E23,1,Inhabiles!A:A)-1,0)</f>
        <v>6</v>
      </c>
      <c r="L23">
        <f t="shared" si="2"/>
        <v>0</v>
      </c>
      <c r="M23">
        <f t="shared" si="3"/>
        <v>0</v>
      </c>
      <c r="N23">
        <f t="shared" si="4"/>
        <v>0</v>
      </c>
      <c r="O23">
        <f>+VLOOKUP(A23,[2]LosTres!$A:$Y,25,0)</f>
        <v>0</v>
      </c>
      <c r="P23">
        <f>+VLOOKUP(O23,Catalogos!$H$2:$I$102,2,0)</f>
        <v>14</v>
      </c>
      <c r="Q23" t="str">
        <f>+VLOOKUP(A23,[2]LosTres!$A:$W,23,0)</f>
        <v>NULL</v>
      </c>
      <c r="R23">
        <v>0</v>
      </c>
      <c r="S23" t="str">
        <f>+VLOOKUP(A23,[1]BaseSAP!$B:$T,19,0)</f>
        <v>Presupuesto</v>
      </c>
      <c r="T23" t="str">
        <f>+VLOOKUP(S23,Catalogos!K:L,2,0)</f>
        <v>f) Presupuesto o avance financiero</v>
      </c>
      <c r="U23">
        <f>+VLOOKUP(A23,[2]LosTres!$A:$P,16,0)</f>
        <v>9016</v>
      </c>
      <c r="V23">
        <f>+VLOOKUP(A23,[2]LosTres!$A:$Y,25,0)</f>
        <v>0</v>
      </c>
      <c r="W23">
        <f>+VLOOKUP(V23,Catalogos!P:R,3,0)</f>
        <v>0</v>
      </c>
      <c r="X23" t="str">
        <f>+VLOOKUP(A23,[1]BaseSAP!$B:$S,18,0)</f>
        <v>Información pública</v>
      </c>
    </row>
    <row r="24" spans="1:24" hidden="1" x14ac:dyDescent="0.25">
      <c r="A24" s="100">
        <v>6110000028016</v>
      </c>
      <c r="B24" s="90">
        <f>+VLOOKUP(A24,[1]BaseSAP!$B:$AB,15,0)</f>
        <v>42660</v>
      </c>
      <c r="C24" t="str">
        <f>+VLOOKUP(LEFT(A24,5),Catalogos!A:B,2,0)</f>
        <v>BM</v>
      </c>
      <c r="D24" t="str">
        <f>+VLOOKUP(LEFT(A24,5),Catalogos!A:C,3,0)</f>
        <v>Sistema de Solicitudes de la Plataforma Nacional de Transparencia</v>
      </c>
      <c r="E24" s="90">
        <f>+VLOOKUP(A24,[1]BaseSAP!$B:$AB,27,0)</f>
        <v>42675</v>
      </c>
      <c r="F24">
        <f t="shared" si="0"/>
        <v>10</v>
      </c>
      <c r="G24">
        <f t="shared" si="1"/>
        <v>11</v>
      </c>
      <c r="H24">
        <v>0</v>
      </c>
      <c r="I24">
        <f>+VLOOKUP(A24,[2]LosTres!$A:$AC,26,0)</f>
        <v>6</v>
      </c>
      <c r="J24" t="str">
        <f>+VLOOKUP(I24,Catalogos!E:F,2,0)</f>
        <v>Otro medio</v>
      </c>
      <c r="K24">
        <f>IF(E24&lt;&gt;0,NETWORKDAYS.INTL(B24,E24,1,Inhabiles!A:A)-1,0)</f>
        <v>11</v>
      </c>
      <c r="L24" s="96">
        <f t="shared" si="2"/>
        <v>0</v>
      </c>
      <c r="M24">
        <f t="shared" si="3"/>
        <v>0</v>
      </c>
      <c r="N24">
        <f t="shared" si="4"/>
        <v>0</v>
      </c>
      <c r="O24">
        <f>+VLOOKUP(A24,[2]LosTres!$A:$Y,25,0)</f>
        <v>0</v>
      </c>
      <c r="P24">
        <f>+VLOOKUP(O24,Catalogos!$H$2:$I$102,2,0)</f>
        <v>14</v>
      </c>
      <c r="Q24" t="str">
        <f>+VLOOKUP(A24,[2]LosTres!$A:$W,23,0)</f>
        <v>H</v>
      </c>
      <c r="R24">
        <v>0</v>
      </c>
      <c r="S24" t="str">
        <f>+VLOOKUP(A24,[1]BaseSAP!$B:$T,19,0)</f>
        <v>Control de legalidad</v>
      </c>
      <c r="T24" t="str">
        <f>+VLOOKUP(S24,Catalogos!K:L,2,0)</f>
        <v>e) Marco Jurídico</v>
      </c>
      <c r="U24">
        <f>+VLOOKUP(A24,[2]LosTres!$A:$P,16,0)</f>
        <v>99999</v>
      </c>
      <c r="V24">
        <f>+VLOOKUP(A24,[2]LosTres!$A:$Y,25,0)</f>
        <v>0</v>
      </c>
      <c r="W24">
        <f>+VLOOKUP(V24,Catalogos!P:R,3,0)</f>
        <v>0</v>
      </c>
      <c r="X24" t="str">
        <f>+VLOOKUP(A24,[1]BaseSAP!$B:$S,18,0)</f>
        <v>Información pública</v>
      </c>
    </row>
    <row r="25" spans="1:24" hidden="1" x14ac:dyDescent="0.25">
      <c r="A25" s="100">
        <v>6110000028116</v>
      </c>
      <c r="B25" s="90">
        <f>+VLOOKUP(A25,[1]BaseSAP!$B:$AB,15,0)</f>
        <v>42660</v>
      </c>
      <c r="C25" t="str">
        <f>+VLOOKUP(LEFT(A25,5),Catalogos!A:B,2,0)</f>
        <v>BM</v>
      </c>
      <c r="D25" t="str">
        <f>+VLOOKUP(LEFT(A25,5),Catalogos!A:C,3,0)</f>
        <v>Sistema de Solicitudes de la Plataforma Nacional de Transparencia</v>
      </c>
      <c r="E25" s="90">
        <f>+VLOOKUP(A25,[1]BaseSAP!$B:$AB,27,0)</f>
        <v>42667</v>
      </c>
      <c r="F25">
        <f t="shared" si="0"/>
        <v>10</v>
      </c>
      <c r="G25">
        <f t="shared" si="1"/>
        <v>10</v>
      </c>
      <c r="H25">
        <v>0</v>
      </c>
      <c r="I25">
        <f>+VLOOKUP(A25,[2]LosTres!$A:$AC,26,0)</f>
        <v>5</v>
      </c>
      <c r="J25" t="str">
        <f>+VLOOKUP(I25,Catalogos!E:F,2,0)</f>
        <v>Entrega por Internet (antes a través de INFOMEX)</v>
      </c>
      <c r="K25">
        <f>IF(E25&lt;&gt;0,NETWORKDAYS.INTL(B25,E25,1,Inhabiles!A:A)-1,0)</f>
        <v>5</v>
      </c>
      <c r="L25">
        <f t="shared" si="2"/>
        <v>0</v>
      </c>
      <c r="M25">
        <f t="shared" si="3"/>
        <v>1</v>
      </c>
      <c r="N25">
        <f t="shared" si="4"/>
        <v>0</v>
      </c>
      <c r="O25">
        <f>+VLOOKUP(A25,[2]LosTres!$A:$Y,25,0)</f>
        <v>21</v>
      </c>
      <c r="P25">
        <f>+VLOOKUP(O25,Catalogos!$H$2:$I$102,2,0)</f>
        <v>3</v>
      </c>
      <c r="Q25" t="str">
        <f>+VLOOKUP(A25,[2]LosTres!$A:$W,23,0)</f>
        <v>M</v>
      </c>
      <c r="R25">
        <v>0</v>
      </c>
      <c r="S25" t="str">
        <f>+VLOOKUP(A25,[1]BaseSAP!$B:$T,19,0)</f>
        <v>Organización</v>
      </c>
      <c r="T25" t="str">
        <f>+VLOOKUP(S25,Catalogos!K:L,2,0)</f>
        <v>a) Programa de trabajo</v>
      </c>
      <c r="U25">
        <f>+VLOOKUP(A25,[2]LosTres!$A:$P,16,0)</f>
        <v>9005</v>
      </c>
      <c r="V25">
        <f>+VLOOKUP(A25,[2]LosTres!$A:$Y,25,0)</f>
        <v>21</v>
      </c>
      <c r="W25" t="str">
        <f>+VLOOKUP(V25,Catalogos!P:R,3,0)</f>
        <v xml:space="preserve">     Estudiante</v>
      </c>
      <c r="X25" t="str">
        <f>+VLOOKUP(A25,[1]BaseSAP!$B:$S,18,0)</f>
        <v>Información pública</v>
      </c>
    </row>
    <row r="26" spans="1:24" hidden="1" x14ac:dyDescent="0.25">
      <c r="A26" s="100">
        <v>6110000028216</v>
      </c>
      <c r="B26" s="90">
        <f>+VLOOKUP(A26,[1]BaseSAP!$B:$AB,15,0)</f>
        <v>42661</v>
      </c>
      <c r="C26" t="str">
        <f>+VLOOKUP(LEFT(A26,5),Catalogos!A:B,2,0)</f>
        <v>BM</v>
      </c>
      <c r="D26" t="str">
        <f>+VLOOKUP(LEFT(A26,5),Catalogos!A:C,3,0)</f>
        <v>Sistema de Solicitudes de la Plataforma Nacional de Transparencia</v>
      </c>
      <c r="E26" s="90">
        <f>+VLOOKUP(A26,[1]BaseSAP!$B:$AB,27,0)</f>
        <v>42671</v>
      </c>
      <c r="F26">
        <f t="shared" si="0"/>
        <v>10</v>
      </c>
      <c r="G26">
        <f t="shared" si="1"/>
        <v>10</v>
      </c>
      <c r="H26">
        <v>0</v>
      </c>
      <c r="I26">
        <f>+VLOOKUP(A26,[2]LosTres!$A:$AC,26,0)</f>
        <v>5</v>
      </c>
      <c r="J26" t="str">
        <f>+VLOOKUP(I26,Catalogos!E:F,2,0)</f>
        <v>Entrega por Internet (antes a través de INFOMEX)</v>
      </c>
      <c r="K26">
        <f>IF(E26&lt;&gt;0,NETWORKDAYS.INTL(B26,E26,1,Inhabiles!A:A)-1,0)</f>
        <v>8</v>
      </c>
      <c r="L26" s="96">
        <f t="shared" si="2"/>
        <v>0</v>
      </c>
      <c r="M26">
        <f t="shared" si="3"/>
        <v>0</v>
      </c>
      <c r="N26">
        <f t="shared" si="4"/>
        <v>0</v>
      </c>
      <c r="O26">
        <f>+VLOOKUP(A26,[2]LosTres!$A:$Y,25,0)</f>
        <v>99</v>
      </c>
      <c r="P26">
        <f>+VLOOKUP(O26,Catalogos!$H$2:$I$102,2,0)</f>
        <v>13</v>
      </c>
      <c r="Q26" t="str">
        <f>+VLOOKUP(A26,[2]LosTres!$A:$W,23,0)</f>
        <v>H</v>
      </c>
      <c r="R26">
        <v>0</v>
      </c>
      <c r="S26" t="str">
        <f>+VLOOKUP(A26,[1]BaseSAP!$B:$T,19,0)</f>
        <v>Presupuesto</v>
      </c>
      <c r="T26" t="str">
        <f>+VLOOKUP(S26,Catalogos!K:L,2,0)</f>
        <v>f) Presupuesto o avance financiero</v>
      </c>
      <c r="U26">
        <f>+VLOOKUP(A26,[2]LosTres!$A:$P,16,0)</f>
        <v>25018</v>
      </c>
      <c r="V26">
        <f>+VLOOKUP(A26,[2]LosTres!$A:$Y,25,0)</f>
        <v>99</v>
      </c>
      <c r="W26" t="str">
        <f>+VLOOKUP(V26,Catalogos!P:R,3,0)</f>
        <v xml:space="preserve">     Otras no incluidas anteriormente</v>
      </c>
      <c r="X26" t="str">
        <f>+VLOOKUP(A26,[1]BaseSAP!$B:$S,18,0)</f>
        <v>Información pública</v>
      </c>
    </row>
    <row r="27" spans="1:24" hidden="1" x14ac:dyDescent="0.25">
      <c r="A27" s="100">
        <v>6110000028316</v>
      </c>
      <c r="B27" s="90">
        <f>+VLOOKUP(A27,[1]BaseSAP!$B:$AB,15,0)</f>
        <v>42661</v>
      </c>
      <c r="C27" t="str">
        <f>+VLOOKUP(LEFT(A27,5),Catalogos!A:B,2,0)</f>
        <v>BM</v>
      </c>
      <c r="D27" t="str">
        <f>+VLOOKUP(LEFT(A27,5),Catalogos!A:C,3,0)</f>
        <v>Sistema de Solicitudes de la Plataforma Nacional de Transparencia</v>
      </c>
      <c r="E27" s="90">
        <f>+VLOOKUP(A27,[1]BaseSAP!$B:$AB,27,0)</f>
        <v>42691</v>
      </c>
      <c r="F27">
        <f t="shared" si="0"/>
        <v>10</v>
      </c>
      <c r="G27">
        <f t="shared" si="1"/>
        <v>11</v>
      </c>
      <c r="H27">
        <v>0</v>
      </c>
      <c r="I27">
        <f>+VLOOKUP(A27,[2]LosTres!$A:$AC,26,0)</f>
        <v>6</v>
      </c>
      <c r="J27" t="str">
        <f>+VLOOKUP(I27,Catalogos!E:F,2,0)</f>
        <v>Otro medio</v>
      </c>
      <c r="K27">
        <f>IF(E27&lt;&gt;0,NETWORKDAYS.INTL(B27,E27,1,Inhabiles!A:A)-1,0)</f>
        <v>22</v>
      </c>
      <c r="L27">
        <v>0</v>
      </c>
      <c r="M27">
        <f t="shared" si="3"/>
        <v>0</v>
      </c>
      <c r="N27">
        <f t="shared" si="4"/>
        <v>1</v>
      </c>
      <c r="O27">
        <f>+VLOOKUP(A27,[2]LosTres!$A:$Y,25,0)</f>
        <v>0</v>
      </c>
      <c r="P27">
        <f>+VLOOKUP(O27,Catalogos!$H$2:$I$102,2,0)</f>
        <v>14</v>
      </c>
      <c r="Q27" t="str">
        <f>+VLOOKUP(A27,[2]LosTres!$A:$W,23,0)</f>
        <v>H</v>
      </c>
      <c r="R27">
        <v>0</v>
      </c>
      <c r="S27" t="str">
        <f>+VLOOKUP(A27,[1]BaseSAP!$B:$T,19,0)</f>
        <v>Adquisiciones</v>
      </c>
      <c r="T27" t="str">
        <f>+VLOOKUP(S27,Catalogos!K:L,2,0)</f>
        <v>b) Bienes adquiridos</v>
      </c>
      <c r="U27">
        <f>+VLOOKUP(A27,[2]LosTres!$A:$P,16,0)</f>
        <v>99999</v>
      </c>
      <c r="V27">
        <f>+VLOOKUP(A27,[2]LosTres!$A:$Y,25,0)</f>
        <v>0</v>
      </c>
      <c r="W27">
        <f>+VLOOKUP(V27,Catalogos!P:R,3,0)</f>
        <v>0</v>
      </c>
      <c r="X27" t="str">
        <f>+VLOOKUP(A27,[1]BaseSAP!$B:$S,18,0)</f>
        <v>Información pública</v>
      </c>
    </row>
    <row r="28" spans="1:24" hidden="1" x14ac:dyDescent="0.25">
      <c r="A28" s="100">
        <v>6110000028416</v>
      </c>
      <c r="B28" s="90">
        <f>+VLOOKUP(A28,[1]BaseSAP!$B:$AB,15,0)</f>
        <v>42661</v>
      </c>
      <c r="C28" t="str">
        <f>+VLOOKUP(LEFT(A28,5),Catalogos!A:B,2,0)</f>
        <v>BM</v>
      </c>
      <c r="D28" t="str">
        <f>+VLOOKUP(LEFT(A28,5),Catalogos!A:C,3,0)</f>
        <v>Sistema de Solicitudes de la Plataforma Nacional de Transparencia</v>
      </c>
      <c r="E28" s="90">
        <f>+VLOOKUP(A28,[1]BaseSAP!$B:$AB,27,0)</f>
        <v>42671</v>
      </c>
      <c r="F28">
        <f t="shared" si="0"/>
        <v>10</v>
      </c>
      <c r="G28">
        <f t="shared" si="1"/>
        <v>10</v>
      </c>
      <c r="H28">
        <v>0</v>
      </c>
      <c r="I28">
        <f>+VLOOKUP(A28,[2]LosTres!$A:$AC,26,0)</f>
        <v>5</v>
      </c>
      <c r="J28" t="str">
        <f>+VLOOKUP(I28,Catalogos!E:F,2,0)</f>
        <v>Entrega por Internet (antes a través de INFOMEX)</v>
      </c>
      <c r="K28">
        <f>IF(E28&lt;&gt;0,NETWORKDAYS.INTL(B28,E28,1,Inhabiles!A:A)-1,0)</f>
        <v>8</v>
      </c>
      <c r="L28">
        <f t="shared" si="2"/>
        <v>0</v>
      </c>
      <c r="M28">
        <f t="shared" si="3"/>
        <v>0</v>
      </c>
      <c r="N28">
        <f t="shared" si="4"/>
        <v>0</v>
      </c>
      <c r="O28">
        <f>+VLOOKUP(A28,[2]LosTres!$A:$Y,25,0)</f>
        <v>0</v>
      </c>
      <c r="P28">
        <f>+VLOOKUP(O28,Catalogos!$H$2:$I$102,2,0)</f>
        <v>14</v>
      </c>
      <c r="Q28" t="str">
        <f>+VLOOKUP(A28,[2]LosTres!$A:$W,23,0)</f>
        <v>NULL</v>
      </c>
      <c r="R28">
        <v>0</v>
      </c>
      <c r="S28" t="str">
        <f>+VLOOKUP(A28,[1]BaseSAP!$B:$T,19,0)</f>
        <v>Adquisiciones</v>
      </c>
      <c r="T28" t="str">
        <f>+VLOOKUP(S28,Catalogos!K:L,2,0)</f>
        <v>b) Bienes adquiridos</v>
      </c>
      <c r="U28">
        <f>+VLOOKUP(A28,[2]LosTres!$A:$P,16,0)</f>
        <v>9012</v>
      </c>
      <c r="V28">
        <f>+VLOOKUP(A28,[2]LosTres!$A:$Y,25,0)</f>
        <v>0</v>
      </c>
      <c r="W28">
        <f>+VLOOKUP(V28,Catalogos!P:R,3,0)</f>
        <v>0</v>
      </c>
      <c r="X28" t="str">
        <f>+VLOOKUP(A28,[1]BaseSAP!$B:$S,18,0)</f>
        <v>Información pública</v>
      </c>
    </row>
    <row r="29" spans="1:24" hidden="1" x14ac:dyDescent="0.25">
      <c r="A29" s="100">
        <v>6110000028516</v>
      </c>
      <c r="B29" s="90">
        <f>+VLOOKUP(A29,[1]BaseSAP!$B:$AB,15,0)</f>
        <v>42662</v>
      </c>
      <c r="C29" t="str">
        <f>+VLOOKUP(LEFT(A29,5),Catalogos!A:B,2,0)</f>
        <v>BM</v>
      </c>
      <c r="D29" t="str">
        <f>+VLOOKUP(LEFT(A29,5),Catalogos!A:C,3,0)</f>
        <v>Sistema de Solicitudes de la Plataforma Nacional de Transparencia</v>
      </c>
      <c r="E29" s="90">
        <f>+VLOOKUP(A29,[1]BaseSAP!$B:$AB,27,0)</f>
        <v>42668</v>
      </c>
      <c r="F29">
        <f t="shared" si="0"/>
        <v>10</v>
      </c>
      <c r="G29">
        <f t="shared" si="1"/>
        <v>10</v>
      </c>
      <c r="H29">
        <v>0</v>
      </c>
      <c r="I29">
        <f>+VLOOKUP(A29,[2]LosTres!$A:$AC,26,0)</f>
        <v>5</v>
      </c>
      <c r="J29" t="str">
        <f>+VLOOKUP(I29,Catalogos!E:F,2,0)</f>
        <v>Entrega por Internet (antes a través de INFOMEX)</v>
      </c>
      <c r="K29">
        <f>IF(E29&lt;&gt;0,NETWORKDAYS.INTL(B29,E29,1,Inhabiles!A:A)-1,0)</f>
        <v>4</v>
      </c>
      <c r="L29">
        <v>0</v>
      </c>
      <c r="M29">
        <f t="shared" si="3"/>
        <v>1</v>
      </c>
      <c r="N29">
        <f t="shared" si="4"/>
        <v>0</v>
      </c>
      <c r="O29">
        <f>+VLOOKUP(A29,[2]LosTres!$A:$Y,25,0)</f>
        <v>0</v>
      </c>
      <c r="P29">
        <f>+VLOOKUP(O29,Catalogos!$H$2:$I$102,2,0)</f>
        <v>14</v>
      </c>
      <c r="Q29" t="str">
        <f>+VLOOKUP(A29,[2]LosTres!$A:$W,23,0)</f>
        <v>H</v>
      </c>
      <c r="R29">
        <v>0</v>
      </c>
      <c r="S29" t="str">
        <f>+VLOOKUP(A29,[1]BaseSAP!$B:$T,19,0)</f>
        <v>Acceso a la información</v>
      </c>
      <c r="T29" t="str">
        <f>+VLOOKUP(S29,Catalogos!K:L,2,0)</f>
        <v>h)  Otros*</v>
      </c>
      <c r="U29">
        <f>+VLOOKUP(A29,[2]LosTres!$A:$P,16,0)</f>
        <v>25006</v>
      </c>
      <c r="V29">
        <f>+VLOOKUP(A29,[2]LosTres!$A:$Y,25,0)</f>
        <v>0</v>
      </c>
      <c r="W29">
        <f>+VLOOKUP(V29,Catalogos!P:R,3,0)</f>
        <v>0</v>
      </c>
      <c r="X29" t="str">
        <f>+VLOOKUP(A29,[1]BaseSAP!$B:$S,18,0)</f>
        <v>Información no competencia del BM</v>
      </c>
    </row>
    <row r="30" spans="1:24" hidden="1" x14ac:dyDescent="0.25">
      <c r="A30" s="100">
        <v>6110000028616</v>
      </c>
      <c r="B30" s="90">
        <f>+VLOOKUP(A30,[1]BaseSAP!$B:$AB,15,0)</f>
        <v>42663</v>
      </c>
      <c r="C30" t="str">
        <f>+VLOOKUP(LEFT(A30,5),Catalogos!A:B,2,0)</f>
        <v>BM</v>
      </c>
      <c r="D30" t="str">
        <f>+VLOOKUP(LEFT(A30,5),Catalogos!A:C,3,0)</f>
        <v>Sistema de Solicitudes de la Plataforma Nacional de Transparencia</v>
      </c>
      <c r="E30" s="90">
        <f>+VLOOKUP(A30,[1]BaseSAP!$B:$AB,27,0)</f>
        <v>42675</v>
      </c>
      <c r="F30">
        <f t="shared" si="0"/>
        <v>10</v>
      </c>
      <c r="G30">
        <f t="shared" si="1"/>
        <v>11</v>
      </c>
      <c r="H30">
        <v>0</v>
      </c>
      <c r="I30">
        <f>+VLOOKUP(A30,[2]LosTres!$A:$AC,26,0)</f>
        <v>5</v>
      </c>
      <c r="J30" t="str">
        <f>+VLOOKUP(I30,Catalogos!E:F,2,0)</f>
        <v>Entrega por Internet (antes a través de INFOMEX)</v>
      </c>
      <c r="K30">
        <f>IF(E30&lt;&gt;0,NETWORKDAYS.INTL(B30,E30,1,Inhabiles!A:A)-1,0)</f>
        <v>8</v>
      </c>
      <c r="L30">
        <f t="shared" si="2"/>
        <v>0</v>
      </c>
      <c r="M30">
        <f t="shared" si="3"/>
        <v>0</v>
      </c>
      <c r="N30">
        <f t="shared" si="4"/>
        <v>0</v>
      </c>
      <c r="O30">
        <f>+VLOOKUP(A30,[2]LosTres!$A:$Y,25,0)</f>
        <v>20</v>
      </c>
      <c r="P30">
        <f>+VLOOKUP(O30,Catalogos!$H$2:$I$102,2,0)</f>
        <v>3</v>
      </c>
      <c r="Q30" t="str">
        <f>+VLOOKUP(A30,[2]LosTres!$A:$W,23,0)</f>
        <v>M</v>
      </c>
      <c r="R30">
        <v>0</v>
      </c>
      <c r="S30" t="str">
        <f>+VLOOKUP(A30,[1]BaseSAP!$B:$T,19,0)</f>
        <v>Billetes</v>
      </c>
      <c r="T30" t="str">
        <f>+VLOOKUP(S30,Catalogos!K:L,2,0)</f>
        <v>c) Estadísticas</v>
      </c>
      <c r="U30">
        <f>+VLOOKUP(A30,[2]LosTres!$A:$P,16,0)</f>
        <v>15106</v>
      </c>
      <c r="V30">
        <f>+VLOOKUP(A30,[2]LosTres!$A:$Y,25,0)</f>
        <v>20</v>
      </c>
      <c r="W30" t="str">
        <f>+VLOOKUP(V30,Catalogos!P:R,3,0)</f>
        <v>Ámbito Académico</v>
      </c>
      <c r="X30" t="str">
        <f>+VLOOKUP(A30,[1]BaseSAP!$B:$S,18,0)</f>
        <v>Información pública</v>
      </c>
    </row>
    <row r="31" spans="1:24" hidden="1" x14ac:dyDescent="0.25">
      <c r="A31" s="100">
        <v>6110000028716</v>
      </c>
      <c r="B31" s="90">
        <f>+VLOOKUP(A31,[1]BaseSAP!$B:$AB,15,0)</f>
        <v>42663</v>
      </c>
      <c r="C31" t="str">
        <f>+VLOOKUP(LEFT(A31,5),Catalogos!A:B,2,0)</f>
        <v>BM</v>
      </c>
      <c r="D31" t="str">
        <f>+VLOOKUP(LEFT(A31,5),Catalogos!A:C,3,0)</f>
        <v>Sistema de Solicitudes de la Plataforma Nacional de Transparencia</v>
      </c>
      <c r="E31" s="90">
        <f>+VLOOKUP(A31,[1]BaseSAP!$B:$AB,27,0)</f>
        <v>42677</v>
      </c>
      <c r="F31">
        <f t="shared" si="0"/>
        <v>10</v>
      </c>
      <c r="G31">
        <f t="shared" si="1"/>
        <v>11</v>
      </c>
      <c r="H31">
        <v>0</v>
      </c>
      <c r="I31">
        <f>+VLOOKUP(A31,[2]LosTres!$A:$AC,26,0)</f>
        <v>5</v>
      </c>
      <c r="J31" t="str">
        <f>+VLOOKUP(I31,Catalogos!E:F,2,0)</f>
        <v>Entrega por Internet (antes a través de INFOMEX)</v>
      </c>
      <c r="K31">
        <f>IF(E31&lt;&gt;0,NETWORKDAYS.INTL(B31,E31,1,Inhabiles!A:A)-1,0)</f>
        <v>10</v>
      </c>
      <c r="L31">
        <v>0</v>
      </c>
      <c r="M31">
        <f t="shared" si="3"/>
        <v>0</v>
      </c>
      <c r="N31">
        <f t="shared" si="4"/>
        <v>0</v>
      </c>
      <c r="O31">
        <f>+VLOOKUP(A31,[2]LosTres!$A:$Y,25,0)</f>
        <v>21</v>
      </c>
      <c r="P31">
        <f>+VLOOKUP(O31,Catalogos!$H$2:$I$102,2,0)</f>
        <v>3</v>
      </c>
      <c r="Q31" t="str">
        <f>+VLOOKUP(A31,[2]LosTres!$A:$W,23,0)</f>
        <v>H</v>
      </c>
      <c r="R31">
        <v>0</v>
      </c>
      <c r="S31" t="str">
        <f>+VLOOKUP(A31,[1]BaseSAP!$B:$T,19,0)</f>
        <v>Indicadores de finanzas públicas</v>
      </c>
      <c r="T31" t="str">
        <f>+VLOOKUP(S31,Catalogos!K:L,2,0)</f>
        <v>c) Estadísticas</v>
      </c>
      <c r="U31">
        <f>+VLOOKUP(A31,[2]LosTres!$A:$P,16,0)</f>
        <v>21034</v>
      </c>
      <c r="V31">
        <f>+VLOOKUP(A31,[2]LosTres!$A:$Y,25,0)</f>
        <v>21</v>
      </c>
      <c r="W31" t="str">
        <f>+VLOOKUP(V31,Catalogos!P:R,3,0)</f>
        <v xml:space="preserve">     Estudiante</v>
      </c>
      <c r="X31" t="str">
        <f>+VLOOKUP(A31,[1]BaseSAP!$B:$S,18,0)</f>
        <v>Información pública</v>
      </c>
    </row>
    <row r="32" spans="1:24" hidden="1" x14ac:dyDescent="0.25">
      <c r="A32" s="100">
        <v>6110000028816</v>
      </c>
      <c r="B32" s="90">
        <f>+VLOOKUP(A32,[1]BaseSAP!$B:$AB,15,0)</f>
        <v>42663</v>
      </c>
      <c r="C32" t="str">
        <f>+VLOOKUP(LEFT(A32,5),Catalogos!A:B,2,0)</f>
        <v>BM</v>
      </c>
      <c r="D32" t="str">
        <f>+VLOOKUP(LEFT(A32,5),Catalogos!A:C,3,0)</f>
        <v>Sistema de Solicitudes de la Plataforma Nacional de Transparencia</v>
      </c>
      <c r="E32" s="90">
        <f>+VLOOKUP(A32,[1]BaseSAP!$B:$AB,27,0)</f>
        <v>42690</v>
      </c>
      <c r="F32">
        <f t="shared" si="0"/>
        <v>10</v>
      </c>
      <c r="G32">
        <f t="shared" si="1"/>
        <v>11</v>
      </c>
      <c r="H32">
        <v>0</v>
      </c>
      <c r="I32">
        <f>+VLOOKUP(A32,[2]LosTres!$A:$AC,26,0)</f>
        <v>6</v>
      </c>
      <c r="J32" t="str">
        <f>+VLOOKUP(I32,Catalogos!E:F,2,0)</f>
        <v>Otro medio</v>
      </c>
      <c r="K32">
        <f>IF(E32&lt;&gt;0,NETWORKDAYS.INTL(B32,E32,1,Inhabiles!A:A)-1,0)</f>
        <v>19</v>
      </c>
      <c r="L32">
        <v>0</v>
      </c>
      <c r="M32">
        <f t="shared" si="3"/>
        <v>0</v>
      </c>
      <c r="N32">
        <f t="shared" si="4"/>
        <v>0</v>
      </c>
      <c r="O32">
        <f>+VLOOKUP(A32,[2]LosTres!$A:$Y,25,0)</f>
        <v>0</v>
      </c>
      <c r="P32">
        <f>+VLOOKUP(O32,Catalogos!$H$2:$I$102,2,0)</f>
        <v>14</v>
      </c>
      <c r="Q32" t="str">
        <f>+VLOOKUP(A32,[2]LosTres!$A:$W,23,0)</f>
        <v>H</v>
      </c>
      <c r="R32">
        <v>0</v>
      </c>
      <c r="S32" t="str">
        <f>+VLOOKUP(A32,[1]BaseSAP!$B:$T,19,0)</f>
        <v>Control de legalidad</v>
      </c>
      <c r="T32" t="str">
        <f>+VLOOKUP(S32,Catalogos!K:L,2,0)</f>
        <v>e) Marco Jurídico</v>
      </c>
      <c r="U32">
        <f>+VLOOKUP(A32,[2]LosTres!$A:$P,16,0)</f>
        <v>999</v>
      </c>
      <c r="V32">
        <f>+VLOOKUP(A32,[2]LosTres!$A:$Y,25,0)</f>
        <v>0</v>
      </c>
      <c r="W32">
        <f>+VLOOKUP(V32,Catalogos!P:R,3,0)</f>
        <v>0</v>
      </c>
      <c r="X32" t="str">
        <f>+VLOOKUP(A32,[1]BaseSAP!$B:$S,18,0)</f>
        <v>Información pública</v>
      </c>
    </row>
    <row r="33" spans="1:24" hidden="1" x14ac:dyDescent="0.25">
      <c r="A33" s="100">
        <v>6110000028916</v>
      </c>
      <c r="B33" s="90">
        <f>+VLOOKUP(A33,[1]BaseSAP!$B:$AB,15,0)</f>
        <v>42664</v>
      </c>
      <c r="C33" t="str">
        <f>+VLOOKUP(LEFT(A33,5),Catalogos!A:B,2,0)</f>
        <v>BM</v>
      </c>
      <c r="D33" t="str">
        <f>+VLOOKUP(LEFT(A33,5),Catalogos!A:C,3,0)</f>
        <v>Sistema de Solicitudes de la Plataforma Nacional de Transparencia</v>
      </c>
      <c r="E33" s="90">
        <f>+VLOOKUP(A33,[1]BaseSAP!$B:$AB,27,0)</f>
        <v>42682</v>
      </c>
      <c r="F33">
        <f t="shared" si="0"/>
        <v>10</v>
      </c>
      <c r="G33">
        <f t="shared" si="1"/>
        <v>11</v>
      </c>
      <c r="H33">
        <v>0</v>
      </c>
      <c r="I33">
        <f>+VLOOKUP(A33,[2]LosTres!$A:$AC,26,0)</f>
        <v>5</v>
      </c>
      <c r="J33" t="str">
        <f>+VLOOKUP(I33,Catalogos!E:F,2,0)</f>
        <v>Entrega por Internet (antes a través de INFOMEX)</v>
      </c>
      <c r="K33">
        <f>IF(E33&lt;&gt;0,NETWORKDAYS.INTL(B33,E33,1,Inhabiles!A:A)-1,0)</f>
        <v>12</v>
      </c>
      <c r="L33" s="96">
        <f t="shared" si="2"/>
        <v>0</v>
      </c>
      <c r="M33">
        <f t="shared" si="3"/>
        <v>0</v>
      </c>
      <c r="N33">
        <f t="shared" si="4"/>
        <v>0</v>
      </c>
      <c r="O33">
        <f>+VLOOKUP(A33,[2]LosTres!$A:$Y,25,0)</f>
        <v>21</v>
      </c>
      <c r="P33">
        <f>+VLOOKUP(O33,Catalogos!$H$2:$I$102,2,0)</f>
        <v>3</v>
      </c>
      <c r="Q33" t="str">
        <f>+VLOOKUP(A33,[2]LosTres!$A:$W,23,0)</f>
        <v>M</v>
      </c>
      <c r="R33">
        <v>0</v>
      </c>
      <c r="S33" t="str">
        <f>+VLOOKUP(A33,[1]BaseSAP!$B:$T,19,0)</f>
        <v>Adquisiciones</v>
      </c>
      <c r="T33" t="str">
        <f>+VLOOKUP(S33,Catalogos!K:L,2,0)</f>
        <v>b) Bienes adquiridos</v>
      </c>
      <c r="U33">
        <f>+VLOOKUP(A33,[2]LosTres!$A:$P,16,0)</f>
        <v>9010</v>
      </c>
      <c r="V33">
        <f>+VLOOKUP(A33,[2]LosTres!$A:$Y,25,0)</f>
        <v>21</v>
      </c>
      <c r="W33" t="str">
        <f>+VLOOKUP(V33,Catalogos!P:R,3,0)</f>
        <v xml:space="preserve">     Estudiante</v>
      </c>
      <c r="X33" t="str">
        <f>+VLOOKUP(A33,[1]BaseSAP!$B:$S,18,0)</f>
        <v>Información pública</v>
      </c>
    </row>
    <row r="34" spans="1:24" hidden="1" x14ac:dyDescent="0.25">
      <c r="A34" s="100">
        <v>6110000029016</v>
      </c>
      <c r="B34" s="90">
        <f>+VLOOKUP(A34,[1]BaseSAP!$B:$AB,15,0)</f>
        <v>42667</v>
      </c>
      <c r="C34" t="str">
        <f>+VLOOKUP(LEFT(A34,5),Catalogos!A:B,2,0)</f>
        <v>BM</v>
      </c>
      <c r="D34" t="str">
        <f>+VLOOKUP(LEFT(A34,5),Catalogos!A:C,3,0)</f>
        <v>Sistema de Solicitudes de la Plataforma Nacional de Transparencia</v>
      </c>
      <c r="E34" s="90">
        <f>+VLOOKUP(A34,[1]BaseSAP!$B:$AB,27,0)</f>
        <v>42689</v>
      </c>
      <c r="F34">
        <f t="shared" si="0"/>
        <v>10</v>
      </c>
      <c r="G34">
        <f t="shared" si="1"/>
        <v>11</v>
      </c>
      <c r="H34">
        <v>0</v>
      </c>
      <c r="I34">
        <f>+VLOOKUP(A34,[2]LosTres!$A:$AC,26,0)</f>
        <v>5</v>
      </c>
      <c r="J34" t="str">
        <f>+VLOOKUP(I34,Catalogos!E:F,2,0)</f>
        <v>Entrega por Internet (antes a través de INFOMEX)</v>
      </c>
      <c r="K34">
        <f>IF(E34&lt;&gt;0,NETWORKDAYS.INTL(B34,E34,1,Inhabiles!A:A)-1,0)</f>
        <v>16</v>
      </c>
      <c r="L34">
        <v>0</v>
      </c>
      <c r="M34">
        <f t="shared" si="3"/>
        <v>0</v>
      </c>
      <c r="N34">
        <f t="shared" si="4"/>
        <v>0</v>
      </c>
      <c r="O34">
        <f>+VLOOKUP(A34,[2]LosTres!$A:$Y,25,0)</f>
        <v>0</v>
      </c>
      <c r="P34">
        <f>+VLOOKUP(O34,Catalogos!$H$2:$I$102,2,0)</f>
        <v>14</v>
      </c>
      <c r="Q34" t="str">
        <f>+VLOOKUP(A34,[2]LosTres!$A:$W,23,0)</f>
        <v>NULL</v>
      </c>
      <c r="R34">
        <v>0</v>
      </c>
      <c r="S34" t="str">
        <f>+VLOOKUP(A34,[1]BaseSAP!$B:$T,19,0)</f>
        <v>Sistemas electrónicos de pago</v>
      </c>
      <c r="T34" t="str">
        <f>+VLOOKUP(S34,Catalogos!K:L,2,0)</f>
        <v>c) Estadísticas</v>
      </c>
      <c r="U34">
        <f>+VLOOKUP(A34,[2]LosTres!$A:$P,16,0)</f>
        <v>9015</v>
      </c>
      <c r="V34">
        <f>+VLOOKUP(A34,[2]LosTres!$A:$Y,25,0)</f>
        <v>0</v>
      </c>
      <c r="W34">
        <f>+VLOOKUP(V34,Catalogos!P:R,3,0)</f>
        <v>0</v>
      </c>
      <c r="X34" t="str">
        <f>+VLOOKUP(A34,[1]BaseSAP!$B:$S,18,0)</f>
        <v>Información pública</v>
      </c>
    </row>
    <row r="35" spans="1:24" hidden="1" x14ac:dyDescent="0.25">
      <c r="A35" s="100">
        <v>6110000029116</v>
      </c>
      <c r="B35" s="90">
        <f>+VLOOKUP(A35,[1]BaseSAP!$B:$AB,15,0)</f>
        <v>42667</v>
      </c>
      <c r="C35" t="str">
        <f>+VLOOKUP(LEFT(A35,5),Catalogos!A:B,2,0)</f>
        <v>BM</v>
      </c>
      <c r="D35" t="str">
        <f>+VLOOKUP(LEFT(A35,5),Catalogos!A:C,3,0)</f>
        <v>Sistema de Solicitudes de la Plataforma Nacional de Transparencia</v>
      </c>
      <c r="E35" s="90">
        <f>+VLOOKUP(A35,[1]BaseSAP!$B:$AB,27,0)</f>
        <v>42671</v>
      </c>
      <c r="F35">
        <f t="shared" si="0"/>
        <v>10</v>
      </c>
      <c r="G35">
        <f t="shared" si="1"/>
        <v>10</v>
      </c>
      <c r="H35">
        <v>0</v>
      </c>
      <c r="I35">
        <f>+VLOOKUP(A35,[2]LosTres!$A:$AC,26,0)</f>
        <v>5</v>
      </c>
      <c r="J35" t="str">
        <f>+VLOOKUP(I35,Catalogos!E:F,2,0)</f>
        <v>Entrega por Internet (antes a través de INFOMEX)</v>
      </c>
      <c r="K35">
        <f>IF(E35&lt;&gt;0,NETWORKDAYS.INTL(B35,E35,1,Inhabiles!A:A)-1,0)</f>
        <v>4</v>
      </c>
      <c r="L35">
        <f t="shared" si="2"/>
        <v>0</v>
      </c>
      <c r="M35">
        <f t="shared" si="3"/>
        <v>1</v>
      </c>
      <c r="N35">
        <f t="shared" si="4"/>
        <v>0</v>
      </c>
      <c r="O35">
        <f>+VLOOKUP(A35,[2]LosTres!$A:$Y,25,0)</f>
        <v>26</v>
      </c>
      <c r="P35">
        <f>+VLOOKUP(O35,Catalogos!$H$2:$I$102,2,0)</f>
        <v>4</v>
      </c>
      <c r="Q35" t="str">
        <f>+VLOOKUP(A35,[2]LosTres!$A:$W,23,0)</f>
        <v>H</v>
      </c>
      <c r="R35">
        <v>0</v>
      </c>
      <c r="S35" t="str">
        <f>+VLOOKUP(A35,[1]BaseSAP!$B:$T,19,0)</f>
        <v>Acceso a la información</v>
      </c>
      <c r="T35" t="str">
        <f>+VLOOKUP(S35,Catalogos!K:L,2,0)</f>
        <v>h)  Otros*</v>
      </c>
      <c r="U35">
        <f>+VLOOKUP(A35,[2]LosTres!$A:$P,16,0)</f>
        <v>5035</v>
      </c>
      <c r="V35">
        <f>+VLOOKUP(A35,[2]LosTres!$A:$Y,25,0)</f>
        <v>26</v>
      </c>
      <c r="W35" t="str">
        <f>+VLOOKUP(V35,Catalogos!P:R,3,0)</f>
        <v xml:space="preserve">     Profesor e Investigador</v>
      </c>
      <c r="X35" t="str">
        <f>+VLOOKUP(A35,[1]BaseSAP!$B:$S,18,0)</f>
        <v>Información no competencia del BM</v>
      </c>
    </row>
    <row r="36" spans="1:24" hidden="1" x14ac:dyDescent="0.25">
      <c r="A36" s="100">
        <v>6110000029216</v>
      </c>
      <c r="B36" s="90">
        <f>+VLOOKUP(A36,[1]BaseSAP!$B:$AB,15,0)</f>
        <v>42667</v>
      </c>
      <c r="C36" t="str">
        <f>+VLOOKUP(LEFT(A36,5),Catalogos!A:B,2,0)</f>
        <v>BM</v>
      </c>
      <c r="D36" t="str">
        <f>+VLOOKUP(LEFT(A36,5),Catalogos!A:C,3,0)</f>
        <v>Sistema de Solicitudes de la Plataforma Nacional de Transparencia</v>
      </c>
      <c r="E36" s="90">
        <f>+VLOOKUP(A36,[1]BaseSAP!$B:$AB,27,0)</f>
        <v>42670</v>
      </c>
      <c r="F36">
        <f t="shared" si="0"/>
        <v>10</v>
      </c>
      <c r="G36">
        <f t="shared" si="1"/>
        <v>10</v>
      </c>
      <c r="H36">
        <v>0</v>
      </c>
      <c r="I36">
        <f>+VLOOKUP(A36,[2]LosTres!$A:$AC,26,0)</f>
        <v>5</v>
      </c>
      <c r="J36" t="str">
        <f>+VLOOKUP(I36,Catalogos!E:F,2,0)</f>
        <v>Entrega por Internet (antes a través de INFOMEX)</v>
      </c>
      <c r="K36">
        <f>IF(E36&lt;&gt;0,NETWORKDAYS.INTL(B36,E36,1,Inhabiles!A:A)-1,0)</f>
        <v>3</v>
      </c>
      <c r="L36">
        <f t="shared" si="2"/>
        <v>1</v>
      </c>
      <c r="M36">
        <f t="shared" si="3"/>
        <v>0</v>
      </c>
      <c r="N36">
        <f t="shared" si="4"/>
        <v>0</v>
      </c>
      <c r="O36">
        <f>+VLOOKUP(A36,[2]LosTres!$A:$Y,25,0)</f>
        <v>21</v>
      </c>
      <c r="P36">
        <f>+VLOOKUP(O36,Catalogos!$H$2:$I$102,2,0)</f>
        <v>3</v>
      </c>
      <c r="Q36" t="str">
        <f>+VLOOKUP(A36,[2]LosTres!$A:$W,23,0)</f>
        <v>M</v>
      </c>
      <c r="R36">
        <v>0</v>
      </c>
      <c r="S36" t="str">
        <f>+VLOOKUP(A36,[1]BaseSAP!$B:$T,19,0)</f>
        <v>Sueldos y salarios</v>
      </c>
      <c r="T36" t="str">
        <f>+VLOOKUP(S36,Catalogos!K:L,2,0)</f>
        <v>a) Sueldos</v>
      </c>
      <c r="U36">
        <f>+VLOOKUP(A36,[2]LosTres!$A:$P,16,0)</f>
        <v>9005</v>
      </c>
      <c r="V36">
        <f>+VLOOKUP(A36,[2]LosTres!$A:$Y,25,0)</f>
        <v>21</v>
      </c>
      <c r="W36" t="str">
        <f>+VLOOKUP(V36,Catalogos!P:R,3,0)</f>
        <v xml:space="preserve">     Estudiante</v>
      </c>
      <c r="X36" t="str">
        <f>+VLOOKUP(A36,[1]BaseSAP!$B:$S,18,0)</f>
        <v>Información pública</v>
      </c>
    </row>
    <row r="37" spans="1:24" hidden="1" x14ac:dyDescent="0.25">
      <c r="A37" s="100">
        <v>6110000029316</v>
      </c>
      <c r="B37" s="90">
        <f>+VLOOKUP(A37,[1]BaseSAP!$B:$AB,15,0)</f>
        <v>42667</v>
      </c>
      <c r="C37" t="str">
        <f>+VLOOKUP(LEFT(A37,5),Catalogos!A:B,2,0)</f>
        <v>BM</v>
      </c>
      <c r="D37" t="str">
        <f>+VLOOKUP(LEFT(A37,5),Catalogos!A:C,3,0)</f>
        <v>Sistema de Solicitudes de la Plataforma Nacional de Transparencia</v>
      </c>
      <c r="E37" s="90">
        <f>+VLOOKUP(A37,[1]BaseSAP!$B:$AB,27,0)</f>
        <v>42674</v>
      </c>
      <c r="F37">
        <f t="shared" si="0"/>
        <v>10</v>
      </c>
      <c r="G37">
        <f t="shared" si="1"/>
        <v>10</v>
      </c>
      <c r="H37">
        <v>0</v>
      </c>
      <c r="I37">
        <f>+VLOOKUP(A37,[2]LosTres!$A:$AC,26,0)</f>
        <v>5</v>
      </c>
      <c r="J37" t="str">
        <f>+VLOOKUP(I37,Catalogos!E:F,2,0)</f>
        <v>Entrega por Internet (antes a través de INFOMEX)</v>
      </c>
      <c r="K37">
        <f>IF(E37&lt;&gt;0,NETWORKDAYS.INTL(B37,E37,1,Inhabiles!A:A)-1,0)</f>
        <v>5</v>
      </c>
      <c r="L37">
        <f t="shared" si="2"/>
        <v>0</v>
      </c>
      <c r="M37">
        <f t="shared" si="3"/>
        <v>1</v>
      </c>
      <c r="N37">
        <f t="shared" si="4"/>
        <v>0</v>
      </c>
      <c r="O37">
        <f>+VLOOKUP(A37,[2]LosTres!$A:$Y,25,0)</f>
        <v>0</v>
      </c>
      <c r="P37">
        <f>+VLOOKUP(O37,Catalogos!$H$2:$I$102,2,0)</f>
        <v>14</v>
      </c>
      <c r="Q37" t="str">
        <f>+VLOOKUP(A37,[2]LosTres!$A:$W,23,0)</f>
        <v>H</v>
      </c>
      <c r="R37">
        <v>0</v>
      </c>
      <c r="S37" t="str">
        <f>+VLOOKUP(A37,[1]BaseSAP!$B:$T,19,0)</f>
        <v>Tasas de interés</v>
      </c>
      <c r="T37" t="str">
        <f>+VLOOKUP(S37,Catalogos!K:L,2,0)</f>
        <v>c) Estadísticas</v>
      </c>
      <c r="U37">
        <f>+VLOOKUP(A37,[2]LosTres!$A:$P,16,0)</f>
        <v>999</v>
      </c>
      <c r="V37">
        <f>+VLOOKUP(A37,[2]LosTres!$A:$Y,25,0)</f>
        <v>0</v>
      </c>
      <c r="W37">
        <f>+VLOOKUP(V37,Catalogos!P:R,3,0)</f>
        <v>0</v>
      </c>
      <c r="X37" t="str">
        <f>+VLOOKUP(A37,[1]BaseSAP!$B:$S,18,0)</f>
        <v>Información pública</v>
      </c>
    </row>
    <row r="38" spans="1:24" hidden="1" x14ac:dyDescent="0.25">
      <c r="A38" s="100">
        <v>6110000029416</v>
      </c>
      <c r="B38" s="90">
        <f>+VLOOKUP(A38,[1]BaseSAP!$B:$AB,15,0)</f>
        <v>42668</v>
      </c>
      <c r="C38" t="str">
        <f>+VLOOKUP(LEFT(A38,5),Catalogos!A:B,2,0)</f>
        <v>BM</v>
      </c>
      <c r="D38" t="str">
        <f>+VLOOKUP(LEFT(A38,5),Catalogos!A:C,3,0)</f>
        <v>Sistema de Solicitudes de la Plataforma Nacional de Transparencia</v>
      </c>
      <c r="E38" s="90">
        <f>+VLOOKUP(A38,[1]BaseSAP!$B:$AB,27,0)</f>
        <v>42677</v>
      </c>
      <c r="F38">
        <f t="shared" si="0"/>
        <v>10</v>
      </c>
      <c r="G38">
        <f t="shared" si="1"/>
        <v>11</v>
      </c>
      <c r="H38">
        <v>0</v>
      </c>
      <c r="I38">
        <f>+VLOOKUP(A38,[2]LosTres!$A:$AC,26,0)</f>
        <v>5</v>
      </c>
      <c r="J38" t="str">
        <f>+VLOOKUP(I38,Catalogos!E:F,2,0)</f>
        <v>Entrega por Internet (antes a través de INFOMEX)</v>
      </c>
      <c r="K38">
        <f>IF(E38&lt;&gt;0,NETWORKDAYS.INTL(B38,E38,1,Inhabiles!A:A)-1,0)</f>
        <v>7</v>
      </c>
      <c r="L38">
        <f t="shared" si="2"/>
        <v>0</v>
      </c>
      <c r="M38">
        <f t="shared" si="3"/>
        <v>0</v>
      </c>
      <c r="N38">
        <f t="shared" si="4"/>
        <v>0</v>
      </c>
      <c r="O38">
        <f>+VLOOKUP(A38,[2]LosTres!$A:$Y,25,0)</f>
        <v>21</v>
      </c>
      <c r="P38">
        <f>+VLOOKUP(O38,Catalogos!$H$2:$I$102,2,0)</f>
        <v>3</v>
      </c>
      <c r="Q38" t="str">
        <f>+VLOOKUP(A38,[2]LosTres!$A:$W,23,0)</f>
        <v>H</v>
      </c>
      <c r="R38">
        <v>0</v>
      </c>
      <c r="S38" t="str">
        <f>+VLOOKUP(A38,[1]BaseSAP!$B:$T,19,0)</f>
        <v>Billetes</v>
      </c>
      <c r="T38" t="str">
        <f>+VLOOKUP(S38,Catalogos!K:L,2,0)</f>
        <v>c) Estadísticas</v>
      </c>
      <c r="U38">
        <f>+VLOOKUP(A38,[2]LosTres!$A:$P,16,0)</f>
        <v>13048</v>
      </c>
      <c r="V38">
        <f>+VLOOKUP(A38,[2]LosTres!$A:$Y,25,0)</f>
        <v>21</v>
      </c>
      <c r="W38" t="str">
        <f>+VLOOKUP(V38,Catalogos!P:R,3,0)</f>
        <v xml:space="preserve">     Estudiante</v>
      </c>
      <c r="X38" t="str">
        <f>+VLOOKUP(A38,[1]BaseSAP!$B:$S,18,0)</f>
        <v>Información pública</v>
      </c>
    </row>
    <row r="39" spans="1:24" hidden="1" x14ac:dyDescent="0.25">
      <c r="A39" s="100">
        <v>6110000029516</v>
      </c>
      <c r="B39" s="90">
        <f>+VLOOKUP(A39,[1]BaseSAP!$B:$AB,15,0)</f>
        <v>42669</v>
      </c>
      <c r="C39" t="str">
        <f>+VLOOKUP(LEFT(A39,5),Catalogos!A:B,2,0)</f>
        <v>BM</v>
      </c>
      <c r="D39" t="str">
        <f>+VLOOKUP(LEFT(A39,5),Catalogos!A:C,3,0)</f>
        <v>Sistema de Solicitudes de la Plataforma Nacional de Transparencia</v>
      </c>
      <c r="E39" s="90">
        <f>+VLOOKUP(A39,[1]BaseSAP!$B:$AB,27,0)</f>
        <v>42677</v>
      </c>
      <c r="F39">
        <f t="shared" si="0"/>
        <v>10</v>
      </c>
      <c r="G39">
        <f t="shared" si="1"/>
        <v>11</v>
      </c>
      <c r="H39">
        <v>0</v>
      </c>
      <c r="I39">
        <f>+VLOOKUP(A39,[2]LosTres!$A:$AC,26,0)</f>
        <v>5</v>
      </c>
      <c r="J39" t="str">
        <f>+VLOOKUP(I39,Catalogos!E:F,2,0)</f>
        <v>Entrega por Internet (antes a través de INFOMEX)</v>
      </c>
      <c r="K39">
        <f>IF(E39&lt;&gt;0,NETWORKDAYS.INTL(B39,E39,1,Inhabiles!A:A)-1,0)</f>
        <v>6</v>
      </c>
      <c r="L39">
        <f t="shared" si="2"/>
        <v>0</v>
      </c>
      <c r="M39">
        <f t="shared" si="3"/>
        <v>0</v>
      </c>
      <c r="N39">
        <f t="shared" si="4"/>
        <v>0</v>
      </c>
      <c r="O39">
        <f>+VLOOKUP(A39,[2]LosTres!$A:$Y,25,0)</f>
        <v>21</v>
      </c>
      <c r="P39">
        <f>+VLOOKUP(O39,Catalogos!$H$2:$I$102,2,0)</f>
        <v>3</v>
      </c>
      <c r="Q39" t="str">
        <f>+VLOOKUP(A39,[2]LosTres!$A:$W,23,0)</f>
        <v>M</v>
      </c>
      <c r="R39">
        <v>0</v>
      </c>
      <c r="S39" t="str">
        <f>+VLOOKUP(A39,[1]BaseSAP!$B:$T,19,0)</f>
        <v>Objetivos de inflación</v>
      </c>
      <c r="T39" t="str">
        <f>+VLOOKUP(S39,Catalogos!K:L,2,0)</f>
        <v>c) Estadísticas</v>
      </c>
      <c r="U39">
        <f>+VLOOKUP(A39,[2]LosTres!$A:$P,16,0)</f>
        <v>13048</v>
      </c>
      <c r="V39">
        <f>+VLOOKUP(A39,[2]LosTres!$A:$Y,25,0)</f>
        <v>21</v>
      </c>
      <c r="W39" t="str">
        <f>+VLOOKUP(V39,Catalogos!P:R,3,0)</f>
        <v xml:space="preserve">     Estudiante</v>
      </c>
      <c r="X39" t="str">
        <f>+VLOOKUP(A39,[1]BaseSAP!$B:$S,18,0)</f>
        <v>Información pública</v>
      </c>
    </row>
    <row r="40" spans="1:24" hidden="1" x14ac:dyDescent="0.25">
      <c r="A40" s="100">
        <v>6110000029616</v>
      </c>
      <c r="B40" s="90">
        <f>+VLOOKUP(A40,[1]BaseSAP!$B:$AB,15,0)</f>
        <v>42669</v>
      </c>
      <c r="C40" t="str">
        <f>+VLOOKUP(LEFT(A40,5),Catalogos!A:B,2,0)</f>
        <v>BM</v>
      </c>
      <c r="D40" t="str">
        <f>+VLOOKUP(LEFT(A40,5),Catalogos!A:C,3,0)</f>
        <v>Sistema de Solicitudes de la Plataforma Nacional de Transparencia</v>
      </c>
      <c r="E40" s="90">
        <f>+VLOOKUP(A40,[1]BaseSAP!$B:$AB,27,0)</f>
        <v>42713</v>
      </c>
      <c r="F40">
        <f t="shared" si="0"/>
        <v>10</v>
      </c>
      <c r="G40">
        <f t="shared" si="1"/>
        <v>12</v>
      </c>
      <c r="H40">
        <v>0</v>
      </c>
      <c r="I40">
        <f>+VLOOKUP(A40,[2]LosTres!$A:$AC,26,0)</f>
        <v>5</v>
      </c>
      <c r="J40" t="str">
        <f>+VLOOKUP(I40,Catalogos!E:F,2,0)</f>
        <v>Entrega por Internet (antes a través de INFOMEX)</v>
      </c>
      <c r="K40">
        <f>IF(E40&lt;&gt;0,NETWORKDAYS.INTL(B40,E40,1,Inhabiles!A:A)-1,0)</f>
        <v>32</v>
      </c>
      <c r="L40">
        <v>0</v>
      </c>
      <c r="M40">
        <f t="shared" si="3"/>
        <v>0</v>
      </c>
      <c r="N40">
        <f t="shared" si="4"/>
        <v>1</v>
      </c>
      <c r="O40">
        <f>+VLOOKUP(A40,[2]LosTres!$A:$Y,25,0)</f>
        <v>0</v>
      </c>
      <c r="P40">
        <f>+VLOOKUP(O40,Catalogos!$H$2:$I$102,2,0)</f>
        <v>14</v>
      </c>
      <c r="Q40" t="str">
        <f>+VLOOKUP(A40,[2]LosTres!$A:$W,23,0)</f>
        <v>H</v>
      </c>
      <c r="R40">
        <v>0</v>
      </c>
      <c r="S40" t="str">
        <f>+VLOOKUP(A40,[1]BaseSAP!$B:$T,19,0)</f>
        <v>Adquisiciones</v>
      </c>
      <c r="T40" t="str">
        <f>+VLOOKUP(S40,Catalogos!K:L,2,0)</f>
        <v>b) Bienes adquiridos</v>
      </c>
      <c r="U40">
        <f>+VLOOKUP(A40,[2]LosTres!$A:$P,16,0)</f>
        <v>9003</v>
      </c>
      <c r="V40">
        <f>+VLOOKUP(A40,[2]LosTres!$A:$Y,25,0)</f>
        <v>0</v>
      </c>
      <c r="W40">
        <f>+VLOOKUP(V40,Catalogos!P:R,3,0)</f>
        <v>0</v>
      </c>
      <c r="X40" t="str">
        <f>+VLOOKUP(A40,[1]BaseSAP!$B:$S,18,0)</f>
        <v>Información confidencial</v>
      </c>
    </row>
    <row r="41" spans="1:24" hidden="1" x14ac:dyDescent="0.25">
      <c r="A41" s="100">
        <v>6110000029716</v>
      </c>
      <c r="B41" s="90">
        <f>+VLOOKUP(A41,[1]BaseSAP!$B:$AB,15,0)</f>
        <v>42670</v>
      </c>
      <c r="C41" t="str">
        <f>+VLOOKUP(LEFT(A41,5),Catalogos!A:B,2,0)</f>
        <v>BM</v>
      </c>
      <c r="D41" t="str">
        <f>+VLOOKUP(LEFT(A41,5),Catalogos!A:C,3,0)</f>
        <v>Sistema de Solicitudes de la Plataforma Nacional de Transparencia</v>
      </c>
      <c r="E41" s="90">
        <f>+VLOOKUP(A41,[1]BaseSAP!$B:$AB,27,0)</f>
        <v>42675</v>
      </c>
      <c r="F41">
        <f t="shared" si="0"/>
        <v>10</v>
      </c>
      <c r="G41">
        <f t="shared" si="1"/>
        <v>11</v>
      </c>
      <c r="H41">
        <v>0</v>
      </c>
      <c r="I41">
        <f>+VLOOKUP(A41,[2]LosTres!$A:$AC,26,0)</f>
        <v>5</v>
      </c>
      <c r="J41" t="str">
        <f>+VLOOKUP(I41,Catalogos!E:F,2,0)</f>
        <v>Entrega por Internet (antes a través de INFOMEX)</v>
      </c>
      <c r="K41">
        <f>IF(E41&lt;&gt;0,NETWORKDAYS.INTL(B41,E41,1,Inhabiles!A:A)-1,0)</f>
        <v>3</v>
      </c>
      <c r="L41" s="96">
        <f t="shared" si="2"/>
        <v>1</v>
      </c>
      <c r="M41">
        <f t="shared" si="3"/>
        <v>0</v>
      </c>
      <c r="N41">
        <f t="shared" si="4"/>
        <v>0</v>
      </c>
      <c r="O41">
        <f>+VLOOKUP(A41,[2]LosTres!$A:$Y,25,0)</f>
        <v>21</v>
      </c>
      <c r="P41">
        <f>+VLOOKUP(O41,Catalogos!$H$2:$I$102,2,0)</f>
        <v>3</v>
      </c>
      <c r="Q41" t="str">
        <f>+VLOOKUP(A41,[2]LosTres!$A:$W,23,0)</f>
        <v>H</v>
      </c>
      <c r="R41">
        <v>0</v>
      </c>
      <c r="S41" t="str">
        <f>+VLOOKUP(A41,[1]BaseSAP!$B:$T,19,0)</f>
        <v>Acceso a la información</v>
      </c>
      <c r="T41" t="str">
        <f>+VLOOKUP(S41,Catalogos!K:L,2,0)</f>
        <v>h)  Otros*</v>
      </c>
      <c r="U41">
        <f>+VLOOKUP(A41,[2]LosTres!$A:$P,16,0)</f>
        <v>9015</v>
      </c>
      <c r="V41">
        <f>+VLOOKUP(A41,[2]LosTres!$A:$Y,25,0)</f>
        <v>21</v>
      </c>
      <c r="W41" t="str">
        <f>+VLOOKUP(V41,Catalogos!P:R,3,0)</f>
        <v xml:space="preserve">     Estudiante</v>
      </c>
      <c r="X41" t="str">
        <f>+VLOOKUP(A41,[1]BaseSAP!$B:$S,18,0)</f>
        <v>Información no competencia del BM</v>
      </c>
    </row>
    <row r="42" spans="1:24" hidden="1" x14ac:dyDescent="0.25">
      <c r="A42" s="100">
        <v>6110000029816</v>
      </c>
      <c r="B42" s="90">
        <f>+VLOOKUP(A42,[1]BaseSAP!$B:$AB,15,0)</f>
        <v>42670</v>
      </c>
      <c r="C42" t="str">
        <f>+VLOOKUP(LEFT(A42,5),Catalogos!A:B,2,0)</f>
        <v>BM</v>
      </c>
      <c r="D42" t="str">
        <f>+VLOOKUP(LEFT(A42,5),Catalogos!A:C,3,0)</f>
        <v>Sistema de Solicitudes de la Plataforma Nacional de Transparencia</v>
      </c>
      <c r="E42" s="90">
        <f>+VLOOKUP(A42,[1]BaseSAP!$B:$AB,27,0)</f>
        <v>42675</v>
      </c>
      <c r="F42">
        <f t="shared" si="0"/>
        <v>10</v>
      </c>
      <c r="G42">
        <f t="shared" si="1"/>
        <v>11</v>
      </c>
      <c r="H42">
        <v>0</v>
      </c>
      <c r="I42">
        <f>+VLOOKUP(A42,[2]LosTres!$A:$AC,26,0)</f>
        <v>5</v>
      </c>
      <c r="J42" t="str">
        <f>+VLOOKUP(I42,Catalogos!E:F,2,0)</f>
        <v>Entrega por Internet (antes a través de INFOMEX)</v>
      </c>
      <c r="K42">
        <f>IF(E42&lt;&gt;0,NETWORKDAYS.INTL(B42,E42,1,Inhabiles!A:A)-1,0)</f>
        <v>3</v>
      </c>
      <c r="L42">
        <f t="shared" si="2"/>
        <v>1</v>
      </c>
      <c r="M42">
        <f t="shared" si="3"/>
        <v>0</v>
      </c>
      <c r="N42">
        <f t="shared" si="4"/>
        <v>0</v>
      </c>
      <c r="O42">
        <f>+VLOOKUP(A42,[2]LosTres!$A:$Y,25,0)</f>
        <v>28</v>
      </c>
      <c r="P42">
        <f>+VLOOKUP(O42,Catalogos!$H$2:$I$102,2,0)</f>
        <v>4</v>
      </c>
      <c r="Q42" t="str">
        <f>+VLOOKUP(A42,[2]LosTres!$A:$W,23,0)</f>
        <v>M</v>
      </c>
      <c r="R42">
        <v>0</v>
      </c>
      <c r="S42" t="str">
        <f>+VLOOKUP(A42,[1]BaseSAP!$B:$T,19,0)</f>
        <v>Acceso a la información</v>
      </c>
      <c r="T42" t="str">
        <f>+VLOOKUP(S42,Catalogos!K:L,2,0)</f>
        <v>h)  Otros*</v>
      </c>
      <c r="U42">
        <f>+VLOOKUP(A42,[2]LosTres!$A:$P,16,0)</f>
        <v>15015</v>
      </c>
      <c r="V42">
        <f>+VLOOKUP(A42,[2]LosTres!$A:$Y,25,0)</f>
        <v>28</v>
      </c>
      <c r="W42" t="str">
        <f>+VLOOKUP(V42,Catalogos!P:R,3,0)</f>
        <v xml:space="preserve">     Trabajador Administrativo</v>
      </c>
      <c r="X42" t="str">
        <f>+VLOOKUP(A42,[1]BaseSAP!$B:$S,18,0)</f>
        <v>Información no competencia del BM</v>
      </c>
    </row>
    <row r="43" spans="1:24" hidden="1" x14ac:dyDescent="0.25">
      <c r="A43" s="100">
        <v>6110000029916</v>
      </c>
      <c r="B43" s="90">
        <f>+VLOOKUP(A43,[1]BaseSAP!$B:$AB,15,0)</f>
        <v>42670</v>
      </c>
      <c r="C43" t="str">
        <f>+VLOOKUP(LEFT(A43,5),Catalogos!A:B,2,0)</f>
        <v>BM</v>
      </c>
      <c r="D43" t="str">
        <f>+VLOOKUP(LEFT(A43,5),Catalogos!A:C,3,0)</f>
        <v>Sistema de Solicitudes de la Plataforma Nacional de Transparencia</v>
      </c>
      <c r="E43" s="90">
        <f>+VLOOKUP(A43,[1]BaseSAP!$B:$AB,27,0)</f>
        <v>42684</v>
      </c>
      <c r="F43">
        <f t="shared" si="0"/>
        <v>10</v>
      </c>
      <c r="G43">
        <f t="shared" si="1"/>
        <v>11</v>
      </c>
      <c r="H43">
        <v>0</v>
      </c>
      <c r="I43">
        <f>+VLOOKUP(A43,[2]LosTres!$A:$AC,26,0)</f>
        <v>5</v>
      </c>
      <c r="J43" t="str">
        <f>+VLOOKUP(I43,Catalogos!E:F,2,0)</f>
        <v>Entrega por Internet (antes a través de INFOMEX)</v>
      </c>
      <c r="K43">
        <f>IF(E43&lt;&gt;0,NETWORKDAYS.INTL(B43,E43,1,Inhabiles!A:A)-1,0)</f>
        <v>10</v>
      </c>
      <c r="L43">
        <v>0</v>
      </c>
      <c r="M43">
        <f t="shared" si="3"/>
        <v>0</v>
      </c>
      <c r="N43">
        <f t="shared" si="4"/>
        <v>0</v>
      </c>
      <c r="O43">
        <f>+VLOOKUP(A43,[2]LosTres!$A:$Y,25,0)</f>
        <v>0</v>
      </c>
      <c r="P43">
        <f>+VLOOKUP(O43,Catalogos!$H$2:$I$102,2,0)</f>
        <v>14</v>
      </c>
      <c r="Q43" t="str">
        <f>+VLOOKUP(A43,[2]LosTres!$A:$W,23,0)</f>
        <v>H</v>
      </c>
      <c r="R43">
        <v>0</v>
      </c>
      <c r="S43" t="str">
        <f>+VLOOKUP(A43,[1]BaseSAP!$B:$T,19,0)</f>
        <v>Sueldos y salarios</v>
      </c>
      <c r="T43" t="str">
        <f>+VLOOKUP(S43,Catalogos!K:L,2,0)</f>
        <v>a) Sueldos</v>
      </c>
      <c r="U43">
        <f>+VLOOKUP(A43,[2]LosTres!$A:$P,16,0)</f>
        <v>9016</v>
      </c>
      <c r="V43">
        <f>+VLOOKUP(A43,[2]LosTres!$A:$Y,25,0)</f>
        <v>0</v>
      </c>
      <c r="W43">
        <f>+VLOOKUP(V43,Catalogos!P:R,3,0)</f>
        <v>0</v>
      </c>
      <c r="X43" t="str">
        <f>+VLOOKUP(A43,[1]BaseSAP!$B:$S,18,0)</f>
        <v>Información pública</v>
      </c>
    </row>
    <row r="44" spans="1:24" s="94" customFormat="1" hidden="1" x14ac:dyDescent="0.25">
      <c r="A44" s="102">
        <v>6110000030016</v>
      </c>
      <c r="B44" s="103">
        <f>+VLOOKUP(A44,[1]BaseSAP!$B:$AB,15,0)</f>
        <v>42674</v>
      </c>
      <c r="C44" s="94" t="str">
        <f>+VLOOKUP(LEFT(A44,5),Catalogos!A:B,2,0)</f>
        <v>BM</v>
      </c>
      <c r="D44" s="94" t="str">
        <f>+VLOOKUP(LEFT(A44,5),Catalogos!A:C,3,0)</f>
        <v>Sistema de Solicitudes de la Plataforma Nacional de Transparencia</v>
      </c>
      <c r="E44" s="103">
        <f>+VLOOKUP(A44,[1]BaseSAP!$B:$AB,27,0)</f>
        <v>42691</v>
      </c>
      <c r="F44" s="94">
        <f t="shared" si="0"/>
        <v>10</v>
      </c>
      <c r="G44" s="94">
        <f t="shared" si="1"/>
        <v>11</v>
      </c>
      <c r="H44" s="94">
        <v>0</v>
      </c>
      <c r="I44" s="94">
        <f>+VLOOKUP(A44,[2]LosTres!$A:$AC,26,0)</f>
        <v>5</v>
      </c>
      <c r="J44" s="94" t="str">
        <f>+VLOOKUP(I44,Catalogos!E:F,2,0)</f>
        <v>Entrega por Internet (antes a través de INFOMEX)</v>
      </c>
      <c r="K44" s="94">
        <f>IF(E44&lt;&gt;0,NETWORKDAYS.INTL(B44,E44,1,Inhabiles!A:A)-1,0)</f>
        <v>13</v>
      </c>
      <c r="L44" s="94">
        <f t="shared" si="2"/>
        <v>0</v>
      </c>
      <c r="M44" s="94">
        <f t="shared" si="3"/>
        <v>0</v>
      </c>
      <c r="N44" s="94">
        <f t="shared" si="4"/>
        <v>0</v>
      </c>
      <c r="O44" s="94">
        <f>+VLOOKUP(A44,[2]LosTres!$A:$Y,25,0)</f>
        <v>13</v>
      </c>
      <c r="P44" s="94">
        <f>+VLOOKUP(O44,Catalogos!$H$2:$I$102,2,0)</f>
        <v>1</v>
      </c>
      <c r="Q44" s="94" t="str">
        <f>+VLOOKUP(A44,[2]LosTres!$A:$W,23,0)</f>
        <v>H</v>
      </c>
      <c r="R44" s="94">
        <v>0</v>
      </c>
      <c r="S44" s="96">
        <v>0</v>
      </c>
      <c r="T44" s="96">
        <v>0</v>
      </c>
      <c r="U44" s="94">
        <f>+VLOOKUP(A44,[2]LosTres!$A:$P,16,0)</f>
        <v>9005</v>
      </c>
      <c r="V44" s="94">
        <f>+VLOOKUP(A44,[2]LosTres!$A:$Y,25,0)</f>
        <v>13</v>
      </c>
      <c r="W44" s="94" t="str">
        <f>+VLOOKUP(V44,Catalogos!P:R,3,0)</f>
        <v xml:space="preserve">     Servicios a la actividad empresarial</v>
      </c>
      <c r="X44" s="94" t="str">
        <f>+VLOOKUP(A44,[1]BaseSAP!$B:$S,18,0)</f>
        <v>Información pública</v>
      </c>
    </row>
    <row r="45" spans="1:24" hidden="1" x14ac:dyDescent="0.25">
      <c r="A45" s="100">
        <v>6110000030116</v>
      </c>
      <c r="B45" s="90">
        <f>+VLOOKUP(A45,[1]BaseSAP!$B:$AB,15,0)</f>
        <v>42674</v>
      </c>
      <c r="C45" t="str">
        <f>+VLOOKUP(LEFT(A45,5),Catalogos!A:B,2,0)</f>
        <v>BM</v>
      </c>
      <c r="D45" t="str">
        <f>+VLOOKUP(LEFT(A45,5),Catalogos!A:C,3,0)</f>
        <v>Sistema de Solicitudes de la Plataforma Nacional de Transparencia</v>
      </c>
      <c r="E45" s="90">
        <f>+VLOOKUP(A45,[1]BaseSAP!$B:$AB,27,0)</f>
        <v>42690</v>
      </c>
      <c r="F45">
        <f t="shared" si="0"/>
        <v>10</v>
      </c>
      <c r="G45">
        <f t="shared" si="1"/>
        <v>11</v>
      </c>
      <c r="H45">
        <v>0</v>
      </c>
      <c r="I45">
        <f>+VLOOKUP(A45,[2]LosTres!$A:$AC,26,0)</f>
        <v>5</v>
      </c>
      <c r="J45" t="str">
        <f>+VLOOKUP(I45,Catalogos!E:F,2,0)</f>
        <v>Entrega por Internet (antes a través de INFOMEX)</v>
      </c>
      <c r="K45">
        <f>IF(E45&lt;&gt;0,NETWORKDAYS.INTL(B45,E45,1,Inhabiles!A:A)-1,0)</f>
        <v>12</v>
      </c>
      <c r="L45">
        <f t="shared" si="2"/>
        <v>0</v>
      </c>
      <c r="M45">
        <f t="shared" si="3"/>
        <v>0</v>
      </c>
      <c r="N45">
        <f t="shared" si="4"/>
        <v>0</v>
      </c>
      <c r="O45">
        <f>+VLOOKUP(A45,[2]LosTres!$A:$Y,25,0)</f>
        <v>24</v>
      </c>
      <c r="P45">
        <f>+VLOOKUP(O45,Catalogos!$H$2:$I$102,2,0)</f>
        <v>3</v>
      </c>
      <c r="Q45" t="str">
        <f>+VLOOKUP(A45,[2]LosTres!$A:$W,23,0)</f>
        <v>M</v>
      </c>
      <c r="R45">
        <v>0</v>
      </c>
      <c r="S45" t="str">
        <f>+VLOOKUP(A45,[1]BaseSAP!$B:$T,19,0)</f>
        <v>Seguros</v>
      </c>
      <c r="T45" t="str">
        <f>+VLOOKUP(S45,Catalogos!K:L,2,0)</f>
        <v>c) Servicios contratados</v>
      </c>
      <c r="U45">
        <f>+VLOOKUP(A45,[2]LosTres!$A:$P,16,0)</f>
        <v>9005</v>
      </c>
      <c r="V45">
        <f>+VLOOKUP(A45,[2]LosTres!$A:$Y,25,0)</f>
        <v>24</v>
      </c>
      <c r="W45" t="str">
        <f>+VLOOKUP(V45,Catalogos!P:R,3,0)</f>
        <v xml:space="preserve">     Profesor </v>
      </c>
      <c r="X45" t="str">
        <f>+VLOOKUP(A45,[1]BaseSAP!$B:$S,18,0)</f>
        <v>Información pública</v>
      </c>
    </row>
    <row r="46" spans="1:24" hidden="1" x14ac:dyDescent="0.25">
      <c r="A46" s="100">
        <v>6110000030216</v>
      </c>
      <c r="B46" s="90">
        <f>+VLOOKUP(A46,[1]BaseSAP!$B:$AB,15,0)</f>
        <v>42675</v>
      </c>
      <c r="C46" t="str">
        <f>+VLOOKUP(LEFT(A46,5),Catalogos!A:B,2,0)</f>
        <v>BM</v>
      </c>
      <c r="D46" t="str">
        <f>+VLOOKUP(LEFT(A46,5),Catalogos!A:C,3,0)</f>
        <v>Sistema de Solicitudes de la Plataforma Nacional de Transparencia</v>
      </c>
      <c r="E46" s="90">
        <f>+VLOOKUP(A46,[1]BaseSAP!$B:$AB,27,0)</f>
        <v>42681</v>
      </c>
      <c r="F46">
        <f t="shared" si="0"/>
        <v>11</v>
      </c>
      <c r="G46">
        <f t="shared" si="1"/>
        <v>11</v>
      </c>
      <c r="H46">
        <v>0</v>
      </c>
      <c r="I46">
        <f>+VLOOKUP(A46,[2]LosTres!$A:$AC,26,0)</f>
        <v>5</v>
      </c>
      <c r="J46" t="str">
        <f>+VLOOKUP(I46,Catalogos!E:F,2,0)</f>
        <v>Entrega por Internet (antes a través de INFOMEX)</v>
      </c>
      <c r="K46">
        <f>IF(E46&lt;&gt;0,NETWORKDAYS.INTL(B46,E46,1,Inhabiles!A:A)-1,0)</f>
        <v>4</v>
      </c>
      <c r="L46">
        <f t="shared" si="2"/>
        <v>0</v>
      </c>
      <c r="M46">
        <f t="shared" si="3"/>
        <v>1</v>
      </c>
      <c r="N46">
        <f t="shared" si="4"/>
        <v>0</v>
      </c>
      <c r="O46">
        <f>+VLOOKUP(A46,[2]LosTres!$A:$Y,25,0)</f>
        <v>0</v>
      </c>
      <c r="P46">
        <f>+VLOOKUP(O46,Catalogos!$H$2:$I$102,2,0)</f>
        <v>14</v>
      </c>
      <c r="Q46" t="str">
        <f>+VLOOKUP(A46,[2]LosTres!$A:$W,23,0)</f>
        <v>M</v>
      </c>
      <c r="R46">
        <v>0</v>
      </c>
      <c r="S46" t="str">
        <f>+VLOOKUP(A46,[1]BaseSAP!$B:$T,19,0)</f>
        <v>Organización</v>
      </c>
      <c r="T46" t="str">
        <f>+VLOOKUP(S46,Catalogos!K:L,2,0)</f>
        <v>a) Programa de trabajo</v>
      </c>
      <c r="U46">
        <f>+VLOOKUP(A46,[2]LosTres!$A:$P,16,0)</f>
        <v>7007</v>
      </c>
      <c r="V46">
        <f>+VLOOKUP(A46,[2]LosTres!$A:$Y,25,0)</f>
        <v>0</v>
      </c>
      <c r="W46">
        <f>+VLOOKUP(V46,Catalogos!P:R,3,0)</f>
        <v>0</v>
      </c>
      <c r="X46" t="str">
        <f>+VLOOKUP(A46,[1]BaseSAP!$B:$S,18,0)</f>
        <v>Información pública</v>
      </c>
    </row>
    <row r="47" spans="1:24" hidden="1" x14ac:dyDescent="0.25">
      <c r="A47" s="100">
        <v>6110000030316</v>
      </c>
      <c r="B47" s="90">
        <f>+VLOOKUP(A47,[1]BaseSAP!$B:$AB,15,0)</f>
        <v>42675</v>
      </c>
      <c r="C47" t="str">
        <f>+VLOOKUP(LEFT(A47,5),Catalogos!A:B,2,0)</f>
        <v>BM</v>
      </c>
      <c r="D47" t="str">
        <f>+VLOOKUP(LEFT(A47,5),Catalogos!A:C,3,0)</f>
        <v>Sistema de Solicitudes de la Plataforma Nacional de Transparencia</v>
      </c>
      <c r="E47" s="90">
        <f>+VLOOKUP(A47,[1]BaseSAP!$B:$AB,27,0)</f>
        <v>42678</v>
      </c>
      <c r="F47">
        <f t="shared" si="0"/>
        <v>11</v>
      </c>
      <c r="G47">
        <f t="shared" si="1"/>
        <v>11</v>
      </c>
      <c r="H47">
        <v>0</v>
      </c>
      <c r="I47">
        <f>+VLOOKUP(A47,[2]LosTres!$A:$AC,26,0)</f>
        <v>5</v>
      </c>
      <c r="J47" t="str">
        <f>+VLOOKUP(I47,Catalogos!E:F,2,0)</f>
        <v>Entrega por Internet (antes a través de INFOMEX)</v>
      </c>
      <c r="K47">
        <f>IF(E47&lt;&gt;0,NETWORKDAYS.INTL(B47,E47,1,Inhabiles!A:A)-1,0)</f>
        <v>3</v>
      </c>
      <c r="L47">
        <f t="shared" si="2"/>
        <v>1</v>
      </c>
      <c r="M47">
        <f t="shared" si="3"/>
        <v>0</v>
      </c>
      <c r="N47">
        <f t="shared" si="4"/>
        <v>0</v>
      </c>
      <c r="O47">
        <f>+VLOOKUP(A47,[2]LosTres!$A:$Y,25,0)</f>
        <v>20</v>
      </c>
      <c r="P47">
        <f>+VLOOKUP(O47,Catalogos!$H$2:$I$102,2,0)</f>
        <v>3</v>
      </c>
      <c r="Q47" t="str">
        <f>+VLOOKUP(A47,[2]LosTres!$A:$W,23,0)</f>
        <v>H</v>
      </c>
      <c r="R47">
        <v>0</v>
      </c>
      <c r="S47" t="str">
        <f>+VLOOKUP(A47,[1]BaseSAP!$B:$T,19,0)</f>
        <v>Comedor</v>
      </c>
      <c r="T47" t="str">
        <f>+VLOOKUP(S47,Catalogos!K:L,2,0)</f>
        <v xml:space="preserve">b) Prestaciones de servidores públicos </v>
      </c>
      <c r="U47">
        <f>+VLOOKUP(A47,[2]LosTres!$A:$P,16,0)</f>
        <v>13012</v>
      </c>
      <c r="V47">
        <f>+VLOOKUP(A47,[2]LosTres!$A:$Y,25,0)</f>
        <v>20</v>
      </c>
      <c r="W47" t="str">
        <f>+VLOOKUP(V47,Catalogos!P:R,3,0)</f>
        <v>Ámbito Académico</v>
      </c>
      <c r="X47" t="str">
        <f>+VLOOKUP(A47,[1]BaseSAP!$B:$S,18,0)</f>
        <v>Información pública</v>
      </c>
    </row>
    <row r="48" spans="1:24" hidden="1" x14ac:dyDescent="0.25">
      <c r="A48" s="100">
        <v>6110000030416</v>
      </c>
      <c r="B48" s="90">
        <f>+VLOOKUP(A48,[1]BaseSAP!$B:$AB,15,0)</f>
        <v>42677</v>
      </c>
      <c r="C48" t="str">
        <f>+VLOOKUP(LEFT(A48,5),Catalogos!A:B,2,0)</f>
        <v>BM</v>
      </c>
      <c r="D48" t="str">
        <f>+VLOOKUP(LEFT(A48,5),Catalogos!A:C,3,0)</f>
        <v>Sistema de Solicitudes de la Plataforma Nacional de Transparencia</v>
      </c>
      <c r="E48" s="90">
        <f>+VLOOKUP(A48,[1]BaseSAP!$B:$AB,27,0)</f>
        <v>42681</v>
      </c>
      <c r="F48">
        <f t="shared" si="0"/>
        <v>11</v>
      </c>
      <c r="G48">
        <f t="shared" si="1"/>
        <v>11</v>
      </c>
      <c r="H48">
        <v>0</v>
      </c>
      <c r="I48">
        <f>+VLOOKUP(A48,[2]LosTres!$A:$AC,26,0)</f>
        <v>5</v>
      </c>
      <c r="J48" t="str">
        <f>+VLOOKUP(I48,Catalogos!E:F,2,0)</f>
        <v>Entrega por Internet (antes a través de INFOMEX)</v>
      </c>
      <c r="K48">
        <f>IF(E48&lt;&gt;0,NETWORKDAYS.INTL(B48,E48,1,Inhabiles!A:A)-1,0)</f>
        <v>2</v>
      </c>
      <c r="L48">
        <f t="shared" si="2"/>
        <v>1</v>
      </c>
      <c r="M48">
        <f t="shared" si="3"/>
        <v>0</v>
      </c>
      <c r="N48">
        <f t="shared" si="4"/>
        <v>0</v>
      </c>
      <c r="O48">
        <f>+VLOOKUP(A48,[2]LosTres!$A:$Y,25,0)</f>
        <v>24</v>
      </c>
      <c r="P48">
        <f>+VLOOKUP(O48,Catalogos!$H$2:$I$102,2,0)</f>
        <v>3</v>
      </c>
      <c r="Q48" t="str">
        <f>+VLOOKUP(A48,[2]LosTres!$A:$W,23,0)</f>
        <v>M</v>
      </c>
      <c r="R48">
        <v>0</v>
      </c>
      <c r="S48" t="str">
        <f>+VLOOKUP(A48,[1]BaseSAP!$B:$T,19,0)</f>
        <v>Acceso a la información</v>
      </c>
      <c r="T48" t="str">
        <f>+VLOOKUP(S48,Catalogos!K:L,2,0)</f>
        <v>h)  Otros*</v>
      </c>
      <c r="U48">
        <f>+VLOOKUP(A48,[2]LosTres!$A:$P,16,0)</f>
        <v>10007</v>
      </c>
      <c r="V48">
        <f>+VLOOKUP(A48,[2]LosTres!$A:$Y,25,0)</f>
        <v>24</v>
      </c>
      <c r="W48" t="str">
        <f>+VLOOKUP(V48,Catalogos!P:R,3,0)</f>
        <v xml:space="preserve">     Profesor </v>
      </c>
      <c r="X48" t="str">
        <f>+VLOOKUP(A48,[1]BaseSAP!$B:$S,18,0)</f>
        <v>Información no competencia de UA</v>
      </c>
    </row>
    <row r="49" spans="1:24" hidden="1" x14ac:dyDescent="0.25">
      <c r="A49" s="100">
        <v>6110000030516</v>
      </c>
      <c r="B49" s="90">
        <f>+VLOOKUP(A49,[1]BaseSAP!$B:$AB,15,0)</f>
        <v>42677</v>
      </c>
      <c r="C49" t="str">
        <f>+VLOOKUP(LEFT(A49,5),Catalogos!A:B,2,0)</f>
        <v>BM</v>
      </c>
      <c r="D49" t="str">
        <f>+VLOOKUP(LEFT(A49,5),Catalogos!A:C,3,0)</f>
        <v>Sistema de Solicitudes de la Plataforma Nacional de Transparencia</v>
      </c>
      <c r="E49" s="90">
        <f>+VLOOKUP(A49,[1]BaseSAP!$B:$AB,27,0)</f>
        <v>42685</v>
      </c>
      <c r="F49">
        <f t="shared" si="0"/>
        <v>11</v>
      </c>
      <c r="G49">
        <f t="shared" si="1"/>
        <v>11</v>
      </c>
      <c r="H49">
        <v>0</v>
      </c>
      <c r="I49">
        <f>+VLOOKUP(A49,[2]LosTres!$A:$AC,26,0)</f>
        <v>5</v>
      </c>
      <c r="J49" t="str">
        <f>+VLOOKUP(I49,Catalogos!E:F,2,0)</f>
        <v>Entrega por Internet (antes a través de INFOMEX)</v>
      </c>
      <c r="K49">
        <f>IF(E49&lt;&gt;0,NETWORKDAYS.INTL(B49,E49,1,Inhabiles!A:A)-1,0)</f>
        <v>6</v>
      </c>
      <c r="L49">
        <f t="shared" si="2"/>
        <v>0</v>
      </c>
      <c r="M49">
        <f t="shared" si="3"/>
        <v>0</v>
      </c>
      <c r="N49">
        <f t="shared" si="4"/>
        <v>0</v>
      </c>
      <c r="O49">
        <f>+VLOOKUP(A49,[2]LosTres!$A:$Y,25,0)</f>
        <v>30</v>
      </c>
      <c r="P49">
        <f>+VLOOKUP(O49,Catalogos!$H$2:$I$102,2,0)</f>
        <v>5</v>
      </c>
      <c r="Q49" t="str">
        <f>+VLOOKUP(A49,[2]LosTres!$A:$W,23,0)</f>
        <v>H</v>
      </c>
      <c r="R49">
        <v>0</v>
      </c>
      <c r="S49" t="str">
        <f>+VLOOKUP(A49,[1]BaseSAP!$B:$T,19,0)</f>
        <v>Administración de bienes inmuebles</v>
      </c>
      <c r="T49" t="str">
        <f>+VLOOKUP(S49,Catalogos!K:L,2,0)</f>
        <v>a) Estrategias de seguridad nacional</v>
      </c>
      <c r="U49">
        <f>+VLOOKUP(A49,[2]LosTres!$A:$P,16,0)</f>
        <v>9010</v>
      </c>
      <c r="V49">
        <f>+VLOOKUP(A49,[2]LosTres!$A:$Y,25,0)</f>
        <v>30</v>
      </c>
      <c r="W49" t="str">
        <f>+VLOOKUP(V49,Catalogos!P:R,3,0)</f>
        <v>Ámbito Gubernamental</v>
      </c>
      <c r="X49" t="str">
        <f>+VLOOKUP(A49,[1]BaseSAP!$B:$S,18,0)</f>
        <v>Información pública</v>
      </c>
    </row>
    <row r="50" spans="1:24" hidden="1" x14ac:dyDescent="0.25">
      <c r="A50" s="100">
        <v>6110000030616</v>
      </c>
      <c r="B50" s="90">
        <f>+VLOOKUP(A50,[1]BaseSAP!$B:$AB,15,0)</f>
        <v>42677</v>
      </c>
      <c r="C50" t="str">
        <f>+VLOOKUP(LEFT(A50,5),Catalogos!A:B,2,0)</f>
        <v>BM</v>
      </c>
      <c r="D50" t="str">
        <f>+VLOOKUP(LEFT(A50,5),Catalogos!A:C,3,0)</f>
        <v>Sistema de Solicitudes de la Plataforma Nacional de Transparencia</v>
      </c>
      <c r="E50" s="90">
        <f>+VLOOKUP(A50,[1]BaseSAP!$B:$AB,27,0)</f>
        <v>42720</v>
      </c>
      <c r="F50">
        <f t="shared" si="0"/>
        <v>11</v>
      </c>
      <c r="G50">
        <f t="shared" si="1"/>
        <v>12</v>
      </c>
      <c r="H50">
        <v>0</v>
      </c>
      <c r="I50">
        <f>+VLOOKUP(A50,[2]LosTres!$A:$AC,26,0)</f>
        <v>7</v>
      </c>
      <c r="J50" t="str">
        <f>+VLOOKUP(I50,Catalogos!E:F,2,0)</f>
        <v>Copia certificada</v>
      </c>
      <c r="K50">
        <f>IF(E50&lt;&gt;0,NETWORKDAYS.INTL(B50,E50,1,Inhabiles!A:A)-1,0)</f>
        <v>31</v>
      </c>
      <c r="L50">
        <f t="shared" si="2"/>
        <v>0</v>
      </c>
      <c r="M50">
        <f t="shared" si="3"/>
        <v>0</v>
      </c>
      <c r="N50">
        <f t="shared" si="4"/>
        <v>1</v>
      </c>
      <c r="O50">
        <f>+VLOOKUP(A50,[2]LosTres!$A:$Y,25,0)</f>
        <v>0</v>
      </c>
      <c r="P50">
        <f>+VLOOKUP(O50,Catalogos!$H$2:$I$102,2,0)</f>
        <v>14</v>
      </c>
      <c r="Q50" t="str">
        <f>+VLOOKUP(A50,[2]LosTres!$A:$W,23,0)</f>
        <v>NULL</v>
      </c>
      <c r="R50">
        <v>0</v>
      </c>
      <c r="S50" t="str">
        <f>+VLOOKUP(A50,[1]BaseSAP!$B:$T,19,0)</f>
        <v>Fondos y fideicomisos gubernamentales</v>
      </c>
      <c r="T50" t="str">
        <f>+VLOOKUP(S50,Catalogos!K:L,2,0)</f>
        <v>c) Estadísticas</v>
      </c>
      <c r="U50">
        <f>+VLOOKUP(A50,[2]LosTres!$A:$P,16,0)</f>
        <v>9006</v>
      </c>
      <c r="V50">
        <f>+VLOOKUP(A50,[2]LosTres!$A:$Y,25,0)</f>
        <v>0</v>
      </c>
      <c r="W50">
        <f>+VLOOKUP(V50,Catalogos!P:R,3,0)</f>
        <v>0</v>
      </c>
      <c r="X50" t="str">
        <f>+VLOOKUP(A50,[1]BaseSAP!$B:$S,18,0)</f>
        <v>Información confidencial</v>
      </c>
    </row>
    <row r="51" spans="1:24" hidden="1" x14ac:dyDescent="0.25">
      <c r="A51" s="100">
        <v>6110000030716</v>
      </c>
      <c r="B51" s="90">
        <f>+VLOOKUP(A51,[1]BaseSAP!$B:$AB,15,0)</f>
        <v>42681</v>
      </c>
      <c r="C51" t="str">
        <f>+VLOOKUP(LEFT(A51,5),Catalogos!A:B,2,0)</f>
        <v>BM</v>
      </c>
      <c r="D51" t="str">
        <f>+VLOOKUP(LEFT(A51,5),Catalogos!A:C,3,0)</f>
        <v>Sistema de Solicitudes de la Plataforma Nacional de Transparencia</v>
      </c>
      <c r="E51" s="90">
        <f>+VLOOKUP(A51,[1]BaseSAP!$B:$AB,27,0)</f>
        <v>42682</v>
      </c>
      <c r="F51">
        <f t="shared" si="0"/>
        <v>11</v>
      </c>
      <c r="G51">
        <f t="shared" si="1"/>
        <v>11</v>
      </c>
      <c r="H51">
        <v>0</v>
      </c>
      <c r="I51">
        <f>+VLOOKUP(A51,[2]LosTres!$A:$AC,26,0)</f>
        <v>5</v>
      </c>
      <c r="J51" t="str">
        <f>+VLOOKUP(I51,Catalogos!E:F,2,0)</f>
        <v>Entrega por Internet (antes a través de INFOMEX)</v>
      </c>
      <c r="K51">
        <f>IF(E51&lt;&gt;0,NETWORKDAYS.INTL(B51,E51,1,Inhabiles!A:A)-1,0)</f>
        <v>1</v>
      </c>
      <c r="L51">
        <f t="shared" si="2"/>
        <v>1</v>
      </c>
      <c r="M51">
        <f t="shared" si="3"/>
        <v>0</v>
      </c>
      <c r="N51">
        <f t="shared" si="4"/>
        <v>0</v>
      </c>
      <c r="O51">
        <f>+VLOOKUP(A51,[2]LosTres!$A:$Y,25,0)</f>
        <v>21</v>
      </c>
      <c r="P51">
        <f>+VLOOKUP(O51,Catalogos!$H$2:$I$102,2,0)</f>
        <v>3</v>
      </c>
      <c r="Q51" t="str">
        <f>+VLOOKUP(A51,[2]LosTres!$A:$W,23,0)</f>
        <v>H</v>
      </c>
      <c r="R51">
        <v>0</v>
      </c>
      <c r="S51" t="str">
        <f>+VLOOKUP(A51,[1]BaseSAP!$B:$T,19,0)</f>
        <v>Acceso a la información</v>
      </c>
      <c r="T51" t="str">
        <f>+VLOOKUP(S51,Catalogos!K:L,2,0)</f>
        <v>h)  Otros*</v>
      </c>
      <c r="U51">
        <f>+VLOOKUP(A51,[2]LosTres!$A:$P,16,0)</f>
        <v>25012</v>
      </c>
      <c r="V51">
        <f>+VLOOKUP(A51,[2]LosTres!$A:$Y,25,0)</f>
        <v>21</v>
      </c>
      <c r="W51" t="str">
        <f>+VLOOKUP(V51,Catalogos!P:R,3,0)</f>
        <v xml:space="preserve">     Estudiante</v>
      </c>
      <c r="X51" t="str">
        <f>+VLOOKUP(A51,[1]BaseSAP!$B:$S,18,0)</f>
        <v>Información no competencia del BM</v>
      </c>
    </row>
    <row r="52" spans="1:24" hidden="1" x14ac:dyDescent="0.25">
      <c r="A52" s="100">
        <v>6110000030816</v>
      </c>
      <c r="B52" s="90">
        <f>+VLOOKUP(A52,[1]BaseSAP!$B:$AB,15,0)</f>
        <v>42682</v>
      </c>
      <c r="C52" t="str">
        <f>+VLOOKUP(LEFT(A52,5),Catalogos!A:B,2,0)</f>
        <v>BM</v>
      </c>
      <c r="D52" t="str">
        <f>+VLOOKUP(LEFT(A52,5),Catalogos!A:C,3,0)</f>
        <v>Sistema de Solicitudes de la Plataforma Nacional de Transparencia</v>
      </c>
      <c r="E52" s="90">
        <f>+VLOOKUP(A52,[1]BaseSAP!$B:$AB,27,0)</f>
        <v>42689</v>
      </c>
      <c r="F52">
        <f t="shared" si="0"/>
        <v>11</v>
      </c>
      <c r="G52">
        <f t="shared" si="1"/>
        <v>11</v>
      </c>
      <c r="H52">
        <v>0</v>
      </c>
      <c r="I52">
        <f>+VLOOKUP(A52,[2]LosTres!$A:$AC,26,0)</f>
        <v>5</v>
      </c>
      <c r="J52" t="str">
        <f>+VLOOKUP(I52,Catalogos!E:F,2,0)</f>
        <v>Entrega por Internet (antes a través de INFOMEX)</v>
      </c>
      <c r="K52">
        <f>IF(E52&lt;&gt;0,NETWORKDAYS.INTL(B52,E52,1,Inhabiles!A:A)-1,0)</f>
        <v>5</v>
      </c>
      <c r="L52">
        <f t="shared" si="2"/>
        <v>0</v>
      </c>
      <c r="M52">
        <f t="shared" si="3"/>
        <v>1</v>
      </c>
      <c r="N52">
        <f t="shared" si="4"/>
        <v>0</v>
      </c>
      <c r="O52">
        <f>+VLOOKUP(A52,[2]LosTres!$A:$Y,25,0)</f>
        <v>21</v>
      </c>
      <c r="P52">
        <f>+VLOOKUP(O52,Catalogos!$H$2:$I$102,2,0)</f>
        <v>3</v>
      </c>
      <c r="Q52" t="str">
        <f>+VLOOKUP(A52,[2]LosTres!$A:$W,23,0)</f>
        <v>H</v>
      </c>
      <c r="R52">
        <v>0</v>
      </c>
      <c r="S52" t="str">
        <f>+VLOOKUP(A52,[1]BaseSAP!$B:$T,19,0)</f>
        <v>Balance general</v>
      </c>
      <c r="T52" t="str">
        <f>+VLOOKUP(S52,Catalogos!K:L,2,0)</f>
        <v>f) Presupuesto o avance financiero</v>
      </c>
      <c r="U52">
        <f>+VLOOKUP(A52,[2]LosTres!$A:$P,16,0)</f>
        <v>9003</v>
      </c>
      <c r="V52">
        <f>+VLOOKUP(A52,[2]LosTres!$A:$Y,25,0)</f>
        <v>21</v>
      </c>
      <c r="W52" t="str">
        <f>+VLOOKUP(V52,Catalogos!P:R,3,0)</f>
        <v xml:space="preserve">     Estudiante</v>
      </c>
      <c r="X52" t="str">
        <f>+VLOOKUP(A52,[1]BaseSAP!$B:$S,18,0)</f>
        <v>Información pública</v>
      </c>
    </row>
    <row r="53" spans="1:24" s="94" customFormat="1" hidden="1" x14ac:dyDescent="0.25">
      <c r="A53" s="102">
        <v>6110000030916</v>
      </c>
      <c r="B53" s="103">
        <f>+VLOOKUP(A53,[1]BaseSAP!$B:$AB,15,0)</f>
        <v>42682</v>
      </c>
      <c r="C53" s="94" t="str">
        <f>+VLOOKUP(LEFT(A53,5),Catalogos!A:B,2,0)</f>
        <v>BM</v>
      </c>
      <c r="D53" s="94" t="str">
        <f>+VLOOKUP(LEFT(A53,5),Catalogos!A:C,3,0)</f>
        <v>Sistema de Solicitudes de la Plataforma Nacional de Transparencia</v>
      </c>
      <c r="E53" s="103">
        <f>+VLOOKUP(A53,[1]BaseSAP!$B:$AB,27,0)</f>
        <v>42703</v>
      </c>
      <c r="F53" s="94">
        <f t="shared" si="0"/>
        <v>11</v>
      </c>
      <c r="G53" s="94">
        <f t="shared" si="1"/>
        <v>11</v>
      </c>
      <c r="H53" s="94">
        <v>0</v>
      </c>
      <c r="I53" s="94">
        <f>+VLOOKUP(A53,[2]LosTres!$A:$AC,26,0)</f>
        <v>5</v>
      </c>
      <c r="J53" s="94" t="str">
        <f>+VLOOKUP(I53,Catalogos!E:F,2,0)</f>
        <v>Entrega por Internet (antes a través de INFOMEX)</v>
      </c>
      <c r="K53" s="94">
        <f>IF(E53&lt;&gt;0,NETWORKDAYS.INTL(B53,E53,1,Inhabiles!A:A)-1,0)</f>
        <v>15</v>
      </c>
      <c r="L53" s="94">
        <f t="shared" si="2"/>
        <v>0</v>
      </c>
      <c r="M53" s="94">
        <f t="shared" si="3"/>
        <v>0</v>
      </c>
      <c r="N53" s="94">
        <f t="shared" si="4"/>
        <v>0</v>
      </c>
      <c r="O53" s="94">
        <f>+VLOOKUP(A53,[2]LosTres!$A:$Y,25,0)</f>
        <v>28</v>
      </c>
      <c r="P53" s="94">
        <f>+VLOOKUP(O53,Catalogos!$H$2:$I$102,2,0)</f>
        <v>4</v>
      </c>
      <c r="Q53" s="94" t="str">
        <f>+VLOOKUP(A53,[2]LosTres!$A:$W,23,0)</f>
        <v>H</v>
      </c>
      <c r="R53" s="94">
        <v>0</v>
      </c>
      <c r="S53" s="96">
        <v>0</v>
      </c>
      <c r="T53" s="96">
        <v>0</v>
      </c>
      <c r="U53" s="94">
        <f>+VLOOKUP(A53,[2]LosTres!$A:$P,16,0)</f>
        <v>29043</v>
      </c>
      <c r="V53" s="94">
        <f>+VLOOKUP(A53,[2]LosTres!$A:$Y,25,0)</f>
        <v>28</v>
      </c>
      <c r="W53" s="94" t="str">
        <f>+VLOOKUP(V53,Catalogos!P:R,3,0)</f>
        <v xml:space="preserve">     Trabajador Administrativo</v>
      </c>
      <c r="X53" s="94" t="str">
        <f>+VLOOKUP(A53,[1]BaseSAP!$B:$S,18,0)</f>
        <v>Información pública</v>
      </c>
    </row>
    <row r="54" spans="1:24" hidden="1" x14ac:dyDescent="0.25">
      <c r="A54" s="100">
        <v>6110000031116</v>
      </c>
      <c r="B54" s="90">
        <f>+VLOOKUP(A54,[1]BaseSAP!$B:$AB,15,0)</f>
        <v>42683</v>
      </c>
      <c r="C54" t="str">
        <f>+VLOOKUP(LEFT(A54,5),Catalogos!A:B,2,0)</f>
        <v>BM</v>
      </c>
      <c r="D54" t="str">
        <f>+VLOOKUP(LEFT(A54,5),Catalogos!A:C,3,0)</f>
        <v>Sistema de Solicitudes de la Plataforma Nacional de Transparencia</v>
      </c>
      <c r="E54" s="90">
        <f>+VLOOKUP(A54,[1]BaseSAP!$B:$AB,27,0)</f>
        <v>42688</v>
      </c>
      <c r="F54">
        <f t="shared" si="0"/>
        <v>11</v>
      </c>
      <c r="G54">
        <f t="shared" si="1"/>
        <v>11</v>
      </c>
      <c r="H54">
        <v>0</v>
      </c>
      <c r="I54">
        <f>+VLOOKUP(A54,[2]LosTres!$A:$AC,26,0)</f>
        <v>5</v>
      </c>
      <c r="J54" t="str">
        <f>+VLOOKUP(I54,Catalogos!E:F,2,0)</f>
        <v>Entrega por Internet (antes a través de INFOMEX)</v>
      </c>
      <c r="K54">
        <f>IF(E54&lt;&gt;0,NETWORKDAYS.INTL(B54,E54,1,Inhabiles!A:A)-1,0)</f>
        <v>3</v>
      </c>
      <c r="L54" s="96">
        <f t="shared" si="2"/>
        <v>1</v>
      </c>
      <c r="M54">
        <f t="shared" si="3"/>
        <v>0</v>
      </c>
      <c r="N54">
        <f t="shared" si="4"/>
        <v>0</v>
      </c>
      <c r="O54">
        <f>+VLOOKUP(A54,[2]LosTres!$A:$Y,25,0)</f>
        <v>21</v>
      </c>
      <c r="P54">
        <f>+VLOOKUP(O54,Catalogos!$H$2:$I$102,2,0)</f>
        <v>3</v>
      </c>
      <c r="Q54" t="str">
        <f>+VLOOKUP(A54,[2]LosTres!$A:$W,23,0)</f>
        <v>H</v>
      </c>
      <c r="R54">
        <v>0</v>
      </c>
      <c r="S54" t="str">
        <f>+VLOOKUP(A54,[1]BaseSAP!$B:$T,19,0)</f>
        <v>Balanza de pagos</v>
      </c>
      <c r="T54" t="str">
        <f>+VLOOKUP(S54,Catalogos!K:L,2,0)</f>
        <v>c) Estadísticas</v>
      </c>
      <c r="U54">
        <f>+VLOOKUP(A54,[2]LosTres!$A:$P,16,0)</f>
        <v>21034</v>
      </c>
      <c r="V54">
        <f>+VLOOKUP(A54,[2]LosTres!$A:$Y,25,0)</f>
        <v>21</v>
      </c>
      <c r="W54" t="str">
        <f>+VLOOKUP(V54,Catalogos!P:R,3,0)</f>
        <v xml:space="preserve">     Estudiante</v>
      </c>
      <c r="X54" t="str">
        <f>+VLOOKUP(A54,[1]BaseSAP!$B:$S,18,0)</f>
        <v>Información pública</v>
      </c>
    </row>
    <row r="55" spans="1:24" hidden="1" x14ac:dyDescent="0.25">
      <c r="A55" s="100">
        <v>6110000031216</v>
      </c>
      <c r="B55" s="90">
        <f>+VLOOKUP(A55,[1]BaseSAP!$B:$AB,15,0)</f>
        <v>42683</v>
      </c>
      <c r="C55" t="str">
        <f>+VLOOKUP(LEFT(A55,5),Catalogos!A:B,2,0)</f>
        <v>BM</v>
      </c>
      <c r="D55" t="str">
        <f>+VLOOKUP(LEFT(A55,5),Catalogos!A:C,3,0)</f>
        <v>Sistema de Solicitudes de la Plataforma Nacional de Transparencia</v>
      </c>
      <c r="E55" s="90">
        <f>+VLOOKUP(A55,[1]BaseSAP!$B:$AB,27,0)</f>
        <v>42704</v>
      </c>
      <c r="F55">
        <f t="shared" si="0"/>
        <v>11</v>
      </c>
      <c r="G55">
        <f t="shared" si="1"/>
        <v>11</v>
      </c>
      <c r="H55">
        <v>0</v>
      </c>
      <c r="I55">
        <f>+VLOOKUP(A55,[2]LosTres!$A:$AC,26,0)</f>
        <v>5</v>
      </c>
      <c r="J55" t="str">
        <f>+VLOOKUP(I55,Catalogos!E:F,2,0)</f>
        <v>Entrega por Internet (antes a través de INFOMEX)</v>
      </c>
      <c r="K55">
        <f>IF(E55&lt;&gt;0,NETWORKDAYS.INTL(B55,E55,1,Inhabiles!A:A)-1,0)</f>
        <v>15</v>
      </c>
      <c r="L55">
        <v>1</v>
      </c>
      <c r="M55">
        <f t="shared" si="3"/>
        <v>0</v>
      </c>
      <c r="N55">
        <f t="shared" si="4"/>
        <v>0</v>
      </c>
      <c r="O55">
        <f>+VLOOKUP(A55,[2]LosTres!$A:$Y,25,0)</f>
        <v>51</v>
      </c>
      <c r="P55">
        <f>+VLOOKUP(O55,Catalogos!$H$2:$I$102,2,0)</f>
        <v>9</v>
      </c>
      <c r="Q55" t="str">
        <f>+VLOOKUP(A55,[2]LosTres!$A:$W,23,0)</f>
        <v>M</v>
      </c>
      <c r="R55">
        <v>0</v>
      </c>
      <c r="S55" t="str">
        <f>+VLOOKUP(A55,[1]BaseSAP!$B:$T,19,0)</f>
        <v>Sueldos y salarios</v>
      </c>
      <c r="T55" t="str">
        <f>+VLOOKUP(S55,Catalogos!K:L,2,0)</f>
        <v>a) Sueldos</v>
      </c>
      <c r="U55">
        <f>+VLOOKUP(A55,[2]LosTres!$A:$P,16,0)</f>
        <v>15013</v>
      </c>
      <c r="V55">
        <f>+VLOOKUP(A55,[2]LosTres!$A:$Y,25,0)</f>
        <v>51</v>
      </c>
      <c r="W55" t="str">
        <f>+VLOOKUP(V55,Catalogos!P:R,3,0)</f>
        <v xml:space="preserve">     Servicios a la actividad empresarial</v>
      </c>
      <c r="X55" t="str">
        <f>+VLOOKUP(A55,[1]BaseSAP!$B:$S,18,0)</f>
        <v>Información confidencial</v>
      </c>
    </row>
    <row r="56" spans="1:24" hidden="1" x14ac:dyDescent="0.25">
      <c r="A56" s="100">
        <v>6110000031316</v>
      </c>
      <c r="B56" s="90">
        <f>+VLOOKUP(A56,[1]BaseSAP!$B:$AB,15,0)</f>
        <v>42683</v>
      </c>
      <c r="C56" t="str">
        <f>+VLOOKUP(LEFT(A56,5),Catalogos!A:B,2,0)</f>
        <v>BM</v>
      </c>
      <c r="D56" t="str">
        <f>+VLOOKUP(LEFT(A56,5),Catalogos!A:C,3,0)</f>
        <v>Sistema de Solicitudes de la Plataforma Nacional de Transparencia</v>
      </c>
      <c r="E56" s="90">
        <f>+VLOOKUP(A56,[1]BaseSAP!$B:$AB,27,0)</f>
        <v>42684</v>
      </c>
      <c r="F56">
        <f t="shared" si="0"/>
        <v>11</v>
      </c>
      <c r="G56">
        <f t="shared" si="1"/>
        <v>11</v>
      </c>
      <c r="H56">
        <v>0</v>
      </c>
      <c r="I56">
        <f>+VLOOKUP(A56,[2]LosTres!$A:$AC,26,0)</f>
        <v>5</v>
      </c>
      <c r="J56" t="str">
        <f>+VLOOKUP(I56,Catalogos!E:F,2,0)</f>
        <v>Entrega por Internet (antes a través de INFOMEX)</v>
      </c>
      <c r="K56">
        <f>IF(E56&lt;&gt;0,NETWORKDAYS.INTL(B56,E56,1,Inhabiles!A:A)-1,0)</f>
        <v>1</v>
      </c>
      <c r="L56" s="96">
        <f t="shared" si="2"/>
        <v>1</v>
      </c>
      <c r="M56">
        <f t="shared" si="3"/>
        <v>0</v>
      </c>
      <c r="N56">
        <f t="shared" si="4"/>
        <v>0</v>
      </c>
      <c r="O56">
        <f>+VLOOKUP(A56,[2]LosTres!$A:$Y,25,0)</f>
        <v>21</v>
      </c>
      <c r="P56">
        <f>+VLOOKUP(O56,Catalogos!$H$2:$I$102,2,0)</f>
        <v>3</v>
      </c>
      <c r="Q56" t="str">
        <f>+VLOOKUP(A56,[2]LosTres!$A:$W,23,0)</f>
        <v>NULL</v>
      </c>
      <c r="R56">
        <v>0</v>
      </c>
      <c r="S56" t="str">
        <f>+VLOOKUP(A56,[1]BaseSAP!$B:$T,19,0)</f>
        <v>Sueldos y salarios</v>
      </c>
      <c r="T56" t="str">
        <f>+VLOOKUP(S56,Catalogos!K:L,2,0)</f>
        <v>a) Sueldos</v>
      </c>
      <c r="U56">
        <f>+VLOOKUP(A56,[2]LosTres!$A:$P,16,0)</f>
        <v>25012</v>
      </c>
      <c r="V56">
        <f>+VLOOKUP(A56,[2]LosTres!$A:$Y,25,0)</f>
        <v>21</v>
      </c>
      <c r="W56" t="str">
        <f>+VLOOKUP(V56,Catalogos!P:R,3,0)</f>
        <v xml:space="preserve">     Estudiante</v>
      </c>
      <c r="X56" t="str">
        <f>+VLOOKUP(A56,[1]BaseSAP!$B:$S,18,0)</f>
        <v>Información pública</v>
      </c>
    </row>
    <row r="57" spans="1:24" hidden="1" x14ac:dyDescent="0.25">
      <c r="A57" s="100">
        <v>6110000031416</v>
      </c>
      <c r="B57" s="90">
        <f>+VLOOKUP(A57,[1]BaseSAP!$B:$AB,15,0)</f>
        <v>42683</v>
      </c>
      <c r="C57" t="str">
        <f>+VLOOKUP(LEFT(A57,5),Catalogos!A:B,2,0)</f>
        <v>BM</v>
      </c>
      <c r="D57" t="str">
        <f>+VLOOKUP(LEFT(A57,5),Catalogos!A:C,3,0)</f>
        <v>Sistema de Solicitudes de la Plataforma Nacional de Transparencia</v>
      </c>
      <c r="E57" s="90">
        <f>+VLOOKUP(A57,[1]BaseSAP!$B:$AB,27,0)</f>
        <v>42684</v>
      </c>
      <c r="F57">
        <f t="shared" si="0"/>
        <v>11</v>
      </c>
      <c r="G57">
        <f t="shared" si="1"/>
        <v>11</v>
      </c>
      <c r="H57">
        <v>0</v>
      </c>
      <c r="I57">
        <f>+VLOOKUP(A57,[2]LosTres!$A:$AC,26,0)</f>
        <v>5</v>
      </c>
      <c r="J57" t="str">
        <f>+VLOOKUP(I57,Catalogos!E:F,2,0)</f>
        <v>Entrega por Internet (antes a través de INFOMEX)</v>
      </c>
      <c r="K57">
        <f>IF(E57&lt;&gt;0,NETWORKDAYS.INTL(B57,E57,1,Inhabiles!A:A)-1,0)</f>
        <v>1</v>
      </c>
      <c r="L57">
        <f t="shared" si="2"/>
        <v>1</v>
      </c>
      <c r="M57">
        <f t="shared" si="3"/>
        <v>0</v>
      </c>
      <c r="N57">
        <f t="shared" si="4"/>
        <v>0</v>
      </c>
      <c r="O57">
        <f>+VLOOKUP(A57,[2]LosTres!$A:$Y,25,0)</f>
        <v>21</v>
      </c>
      <c r="P57">
        <f>+VLOOKUP(O57,Catalogos!$H$2:$I$102,2,0)</f>
        <v>3</v>
      </c>
      <c r="Q57" t="str">
        <f>+VLOOKUP(A57,[2]LosTres!$A:$W,23,0)</f>
        <v>NULL</v>
      </c>
      <c r="R57">
        <v>0</v>
      </c>
      <c r="S57" t="str">
        <f>+VLOOKUP(A57,[1]BaseSAP!$B:$T,19,0)</f>
        <v>Sueldos y salarios</v>
      </c>
      <c r="T57" t="str">
        <f>+VLOOKUP(S57,Catalogos!K:L,2,0)</f>
        <v>a) Sueldos</v>
      </c>
      <c r="U57">
        <f>+VLOOKUP(A57,[2]LosTres!$A:$P,16,0)</f>
        <v>25012</v>
      </c>
      <c r="V57">
        <f>+VLOOKUP(A57,[2]LosTres!$A:$Y,25,0)</f>
        <v>21</v>
      </c>
      <c r="W57" t="str">
        <f>+VLOOKUP(V57,Catalogos!P:R,3,0)</f>
        <v xml:space="preserve">     Estudiante</v>
      </c>
      <c r="X57" t="str">
        <f>+VLOOKUP(A57,[1]BaseSAP!$B:$S,18,0)</f>
        <v>Información pública</v>
      </c>
    </row>
    <row r="58" spans="1:24" hidden="1" x14ac:dyDescent="0.25">
      <c r="A58" s="100">
        <v>6110000031516</v>
      </c>
      <c r="B58" s="90">
        <f>+VLOOKUP(A58,[1]BaseSAP!$B:$AB,15,0)</f>
        <v>42683</v>
      </c>
      <c r="C58" t="str">
        <f>+VLOOKUP(LEFT(A58,5),Catalogos!A:B,2,0)</f>
        <v>BM</v>
      </c>
      <c r="D58" t="str">
        <f>+VLOOKUP(LEFT(A58,5),Catalogos!A:C,3,0)</f>
        <v>Sistema de Solicitudes de la Plataforma Nacional de Transparencia</v>
      </c>
      <c r="E58" s="90">
        <f>+VLOOKUP(A58,[1]BaseSAP!$B:$AB,27,0)</f>
        <v>42689</v>
      </c>
      <c r="F58">
        <f t="shared" si="0"/>
        <v>11</v>
      </c>
      <c r="G58">
        <f t="shared" si="1"/>
        <v>11</v>
      </c>
      <c r="H58">
        <v>0</v>
      </c>
      <c r="I58">
        <f>+VLOOKUP(A58,[2]LosTres!$A:$AC,26,0)</f>
        <v>5</v>
      </c>
      <c r="J58" t="str">
        <f>+VLOOKUP(I58,Catalogos!E:F,2,0)</f>
        <v>Entrega por Internet (antes a través de INFOMEX)</v>
      </c>
      <c r="K58">
        <f>IF(E58&lt;&gt;0,NETWORKDAYS.INTL(B58,E58,1,Inhabiles!A:A)-1,0)</f>
        <v>4</v>
      </c>
      <c r="L58">
        <f t="shared" si="2"/>
        <v>0</v>
      </c>
      <c r="M58">
        <f t="shared" si="3"/>
        <v>1</v>
      </c>
      <c r="N58">
        <f t="shared" si="4"/>
        <v>0</v>
      </c>
      <c r="O58">
        <f>+VLOOKUP(A58,[2]LosTres!$A:$Y,25,0)</f>
        <v>0</v>
      </c>
      <c r="P58">
        <f>+VLOOKUP(O58,Catalogos!$H$2:$I$102,2,0)</f>
        <v>14</v>
      </c>
      <c r="Q58" t="str">
        <f>+VLOOKUP(A58,[2]LosTres!$A:$W,23,0)</f>
        <v>H</v>
      </c>
      <c r="R58">
        <v>0</v>
      </c>
      <c r="S58" t="str">
        <f>+VLOOKUP(A58,[1]BaseSAP!$B:$T,19,0)</f>
        <v>Política cambiaria</v>
      </c>
      <c r="T58" t="str">
        <f>+VLOOKUP(S58,Catalogos!K:L,2,0)</f>
        <v>c) Estadísticas</v>
      </c>
      <c r="U58">
        <f>+VLOOKUP(A58,[2]LosTres!$A:$P,16,0)</f>
        <v>25012</v>
      </c>
      <c r="V58">
        <f>+VLOOKUP(A58,[2]LosTres!$A:$Y,25,0)</f>
        <v>0</v>
      </c>
      <c r="W58">
        <f>+VLOOKUP(V58,Catalogos!P:R,3,0)</f>
        <v>0</v>
      </c>
      <c r="X58" t="str">
        <f>+VLOOKUP(A58,[1]BaseSAP!$B:$S,18,0)</f>
        <v>Información pública</v>
      </c>
    </row>
    <row r="59" spans="1:24" hidden="1" x14ac:dyDescent="0.25">
      <c r="A59" s="100">
        <v>6110000031616</v>
      </c>
      <c r="B59" s="90">
        <f>+VLOOKUP(A59,[1]BaseSAP!$B:$AB,15,0)</f>
        <v>42683</v>
      </c>
      <c r="C59" t="str">
        <f>+VLOOKUP(LEFT(A59,5),Catalogos!A:B,2,0)</f>
        <v>BM</v>
      </c>
      <c r="D59" t="str">
        <f>+VLOOKUP(LEFT(A59,5),Catalogos!A:C,3,0)</f>
        <v>Sistema de Solicitudes de la Plataforma Nacional de Transparencia</v>
      </c>
      <c r="E59" s="90">
        <f>+VLOOKUP(A59,[1]BaseSAP!$B:$AB,27,0)</f>
        <v>42689</v>
      </c>
      <c r="F59">
        <f t="shared" si="0"/>
        <v>11</v>
      </c>
      <c r="G59">
        <f t="shared" si="1"/>
        <v>11</v>
      </c>
      <c r="H59">
        <v>0</v>
      </c>
      <c r="I59">
        <f>+VLOOKUP(A59,[2]LosTres!$A:$AC,26,0)</f>
        <v>5</v>
      </c>
      <c r="J59" t="str">
        <f>+VLOOKUP(I59,Catalogos!E:F,2,0)</f>
        <v>Entrega por Internet (antes a través de INFOMEX)</v>
      </c>
      <c r="K59">
        <f>IF(E59&lt;&gt;0,NETWORKDAYS.INTL(B59,E59,1,Inhabiles!A:A)-1,0)</f>
        <v>4</v>
      </c>
      <c r="L59" s="96">
        <f t="shared" si="2"/>
        <v>0</v>
      </c>
      <c r="M59">
        <f t="shared" si="3"/>
        <v>1</v>
      </c>
      <c r="N59">
        <f t="shared" si="4"/>
        <v>0</v>
      </c>
      <c r="O59">
        <f>+VLOOKUP(A59,[2]LosTres!$A:$Y,25,0)</f>
        <v>0</v>
      </c>
      <c r="P59">
        <f>+VLOOKUP(O59,Catalogos!$H$2:$I$102,2,0)</f>
        <v>14</v>
      </c>
      <c r="Q59" t="str">
        <f>+VLOOKUP(A59,[2]LosTres!$A:$W,23,0)</f>
        <v>H</v>
      </c>
      <c r="R59">
        <v>0</v>
      </c>
      <c r="S59" t="str">
        <f>+VLOOKUP(A59,[1]BaseSAP!$B:$T,19,0)</f>
        <v>Política cambiaria</v>
      </c>
      <c r="T59" t="str">
        <f>+VLOOKUP(S59,Catalogos!K:L,2,0)</f>
        <v>c) Estadísticas</v>
      </c>
      <c r="U59">
        <f>+VLOOKUP(A59,[2]LosTres!$A:$P,16,0)</f>
        <v>25012</v>
      </c>
      <c r="V59">
        <f>+VLOOKUP(A59,[2]LosTres!$A:$Y,25,0)</f>
        <v>0</v>
      </c>
      <c r="W59">
        <f>+VLOOKUP(V59,Catalogos!P:R,3,0)</f>
        <v>0</v>
      </c>
      <c r="X59" t="str">
        <f>+VLOOKUP(A59,[1]BaseSAP!$B:$S,18,0)</f>
        <v>Información pública</v>
      </c>
    </row>
    <row r="60" spans="1:24" hidden="1" x14ac:dyDescent="0.25">
      <c r="A60" s="100">
        <v>6110000031716</v>
      </c>
      <c r="B60" s="90">
        <f>+VLOOKUP(A60,[1]BaseSAP!$B:$AB,15,0)</f>
        <v>42684</v>
      </c>
      <c r="C60" t="str">
        <f>+VLOOKUP(LEFT(A60,5),Catalogos!A:B,2,0)</f>
        <v>BM</v>
      </c>
      <c r="D60" t="str">
        <f>+VLOOKUP(LEFT(A60,5),Catalogos!A:C,3,0)</f>
        <v>Sistema de Solicitudes de la Plataforma Nacional de Transparencia</v>
      </c>
      <c r="E60" s="90">
        <f>+VLOOKUP(A60,[1]BaseSAP!$B:$AB,27,0)</f>
        <v>42691</v>
      </c>
      <c r="F60">
        <f t="shared" si="0"/>
        <v>11</v>
      </c>
      <c r="G60">
        <f t="shared" si="1"/>
        <v>11</v>
      </c>
      <c r="H60">
        <v>0</v>
      </c>
      <c r="I60">
        <f>+VLOOKUP(A60,[2]LosTres!$A:$AC,26,0)</f>
        <v>5</v>
      </c>
      <c r="J60" t="str">
        <f>+VLOOKUP(I60,Catalogos!E:F,2,0)</f>
        <v>Entrega por Internet (antes a través de INFOMEX)</v>
      </c>
      <c r="K60">
        <f>IF(E60&lt;&gt;0,NETWORKDAYS.INTL(B60,E60,1,Inhabiles!A:A)-1,0)</f>
        <v>5</v>
      </c>
      <c r="L60">
        <f t="shared" si="2"/>
        <v>0</v>
      </c>
      <c r="M60">
        <f t="shared" si="3"/>
        <v>1</v>
      </c>
      <c r="N60">
        <f t="shared" si="4"/>
        <v>0</v>
      </c>
      <c r="O60">
        <f>+VLOOKUP(A60,[2]LosTres!$A:$Y,25,0)</f>
        <v>21</v>
      </c>
      <c r="P60">
        <f>+VLOOKUP(O60,Catalogos!$H$2:$I$102,2,0)</f>
        <v>3</v>
      </c>
      <c r="Q60" t="str">
        <f>+VLOOKUP(A60,[2]LosTres!$A:$W,23,0)</f>
        <v>M</v>
      </c>
      <c r="R60">
        <v>0</v>
      </c>
      <c r="S60" t="str">
        <f>+VLOOKUP(A60,[1]BaseSAP!$B:$T,19,0)</f>
        <v>Estado de resultados</v>
      </c>
      <c r="T60" t="str">
        <f>+VLOOKUP(S60,Catalogos!K:L,2,0)</f>
        <v>f) Presupuesto o avance financiero</v>
      </c>
      <c r="U60">
        <f>+VLOOKUP(A60,[2]LosTres!$A:$P,16,0)</f>
        <v>15063</v>
      </c>
      <c r="V60">
        <f>+VLOOKUP(A60,[2]LosTres!$A:$Y,25,0)</f>
        <v>21</v>
      </c>
      <c r="W60" t="str">
        <f>+VLOOKUP(V60,Catalogos!P:R,3,0)</f>
        <v xml:space="preserve">     Estudiante</v>
      </c>
      <c r="X60" t="str">
        <f>+VLOOKUP(A60,[1]BaseSAP!$B:$S,18,0)</f>
        <v>Información pública</v>
      </c>
    </row>
    <row r="61" spans="1:24" hidden="1" x14ac:dyDescent="0.25">
      <c r="A61" s="100">
        <v>6110000031816</v>
      </c>
      <c r="B61" s="90">
        <f>+VLOOKUP(A61,[1]BaseSAP!$B:$AB,15,0)</f>
        <v>42684</v>
      </c>
      <c r="C61" t="str">
        <f>+VLOOKUP(LEFT(A61,5),Catalogos!A:B,2,0)</f>
        <v>BM</v>
      </c>
      <c r="D61" t="str">
        <f>+VLOOKUP(LEFT(A61,5),Catalogos!A:C,3,0)</f>
        <v>Sistema de Solicitudes de la Plataforma Nacional de Transparencia</v>
      </c>
      <c r="E61" s="90">
        <f>+VLOOKUP(A61,[1]BaseSAP!$B:$AB,27,0)</f>
        <v>42690</v>
      </c>
      <c r="F61">
        <f t="shared" si="0"/>
        <v>11</v>
      </c>
      <c r="G61">
        <f t="shared" si="1"/>
        <v>11</v>
      </c>
      <c r="H61">
        <v>0</v>
      </c>
      <c r="I61">
        <f>+VLOOKUP(A61,[2]LosTres!$A:$AC,26,0)</f>
        <v>5</v>
      </c>
      <c r="J61" t="str">
        <f>+VLOOKUP(I61,Catalogos!E:F,2,0)</f>
        <v>Entrega por Internet (antes a través de INFOMEX)</v>
      </c>
      <c r="K61">
        <f>IF(E61&lt;&gt;0,NETWORKDAYS.INTL(B61,E61,1,Inhabiles!A:A)-1,0)</f>
        <v>4</v>
      </c>
      <c r="L61">
        <f t="shared" si="2"/>
        <v>0</v>
      </c>
      <c r="M61">
        <f t="shared" si="3"/>
        <v>1</v>
      </c>
      <c r="N61">
        <f t="shared" si="4"/>
        <v>0</v>
      </c>
      <c r="O61">
        <f>+VLOOKUP(A61,[2]LosTres!$A:$Y,25,0)</f>
        <v>54</v>
      </c>
      <c r="P61">
        <f>+VLOOKUP(O61,Catalogos!$H$2:$I$102,2,0)</f>
        <v>9</v>
      </c>
      <c r="Q61" t="str">
        <f>+VLOOKUP(A61,[2]LosTres!$A:$W,23,0)</f>
        <v>H</v>
      </c>
      <c r="R61">
        <v>0</v>
      </c>
      <c r="S61" t="str">
        <f>+VLOOKUP(A61,[1]BaseSAP!$B:$T,19,0)</f>
        <v>Relaciones laborales y sindicales</v>
      </c>
      <c r="T61" t="str">
        <f>+VLOOKUP(S61,Catalogos!K:L,2,0)</f>
        <v>c) Otros*</v>
      </c>
      <c r="U61">
        <f>+VLOOKUP(A61,[2]LosTres!$A:$P,16,0)</f>
        <v>14039</v>
      </c>
      <c r="V61">
        <f>+VLOOKUP(A61,[2]LosTres!$A:$Y,25,0)</f>
        <v>54</v>
      </c>
      <c r="W61" t="e">
        <f>+VLOOKUP(V61,Catalogos!P:R,3,0)</f>
        <v>#N/A</v>
      </c>
      <c r="X61" t="str">
        <f>+VLOOKUP(A61,[1]BaseSAP!$B:$S,18,0)</f>
        <v>Información pública</v>
      </c>
    </row>
    <row r="62" spans="1:24" hidden="1" x14ac:dyDescent="0.25">
      <c r="A62" s="100">
        <v>6110000031916</v>
      </c>
      <c r="B62" s="90">
        <f>+VLOOKUP(A62,[1]BaseSAP!$B:$AB,15,0)</f>
        <v>42684</v>
      </c>
      <c r="C62" t="str">
        <f>+VLOOKUP(LEFT(A62,5),Catalogos!A:B,2,0)</f>
        <v>BM</v>
      </c>
      <c r="D62" t="str">
        <f>+VLOOKUP(LEFT(A62,5),Catalogos!A:C,3,0)</f>
        <v>Sistema de Solicitudes de la Plataforma Nacional de Transparencia</v>
      </c>
      <c r="E62" s="90">
        <f>+VLOOKUP(A62,[1]BaseSAP!$B:$AB,27,0)</f>
        <v>42689</v>
      </c>
      <c r="F62">
        <f t="shared" si="0"/>
        <v>11</v>
      </c>
      <c r="G62">
        <f t="shared" si="1"/>
        <v>11</v>
      </c>
      <c r="H62">
        <v>0</v>
      </c>
      <c r="I62">
        <f>+VLOOKUP(A62,[2]LosTres!$A:$AC,26,0)</f>
        <v>5</v>
      </c>
      <c r="J62" t="str">
        <f>+VLOOKUP(I62,Catalogos!E:F,2,0)</f>
        <v>Entrega por Internet (antes a través de INFOMEX)</v>
      </c>
      <c r="K62">
        <f>IF(E62&lt;&gt;0,NETWORKDAYS.INTL(B62,E62,1,Inhabiles!A:A)-1,0)</f>
        <v>3</v>
      </c>
      <c r="L62">
        <f t="shared" si="2"/>
        <v>1</v>
      </c>
      <c r="M62">
        <f t="shared" si="3"/>
        <v>0</v>
      </c>
      <c r="N62">
        <f t="shared" si="4"/>
        <v>0</v>
      </c>
      <c r="O62">
        <f>+VLOOKUP(A62,[2]LosTres!$A:$Y,25,0)</f>
        <v>21</v>
      </c>
      <c r="P62">
        <f>+VLOOKUP(O62,Catalogos!$H$2:$I$102,2,0)</f>
        <v>3</v>
      </c>
      <c r="Q62" t="str">
        <f>+VLOOKUP(A62,[2]LosTres!$A:$W,23,0)</f>
        <v>M</v>
      </c>
      <c r="R62">
        <v>0</v>
      </c>
      <c r="S62" t="str">
        <f>+VLOOKUP(A62,[1]BaseSAP!$B:$T,19,0)</f>
        <v>Sueldos y salarios</v>
      </c>
      <c r="T62" t="str">
        <f>+VLOOKUP(S62,Catalogos!K:L,2,0)</f>
        <v>a) Sueldos</v>
      </c>
      <c r="U62">
        <f>+VLOOKUP(A62,[2]LosTres!$A:$P,16,0)</f>
        <v>25012</v>
      </c>
      <c r="V62">
        <f>+VLOOKUP(A62,[2]LosTres!$A:$Y,25,0)</f>
        <v>21</v>
      </c>
      <c r="W62" t="str">
        <f>+VLOOKUP(V62,Catalogos!P:R,3,0)</f>
        <v xml:space="preserve">     Estudiante</v>
      </c>
      <c r="X62" t="str">
        <f>+VLOOKUP(A62,[1]BaseSAP!$B:$S,18,0)</f>
        <v>Información pública</v>
      </c>
    </row>
    <row r="63" spans="1:24" hidden="1" x14ac:dyDescent="0.25">
      <c r="A63" s="100">
        <v>6110000032016</v>
      </c>
      <c r="B63" s="90">
        <f>+VLOOKUP(A63,[1]BaseSAP!$B:$AB,15,0)</f>
        <v>42684</v>
      </c>
      <c r="C63" t="str">
        <f>+VLOOKUP(LEFT(A63,5),Catalogos!A:B,2,0)</f>
        <v>BM</v>
      </c>
      <c r="D63" t="str">
        <f>+VLOOKUP(LEFT(A63,5),Catalogos!A:C,3,0)</f>
        <v>Sistema de Solicitudes de la Plataforma Nacional de Transparencia</v>
      </c>
      <c r="E63" s="90">
        <f>+VLOOKUP(A63,[1]BaseSAP!$B:$AB,27,0)</f>
        <v>42690</v>
      </c>
      <c r="F63">
        <f t="shared" si="0"/>
        <v>11</v>
      </c>
      <c r="G63">
        <f t="shared" si="1"/>
        <v>11</v>
      </c>
      <c r="H63">
        <v>0</v>
      </c>
      <c r="I63">
        <f>+VLOOKUP(A63,[2]LosTres!$A:$AC,26,0)</f>
        <v>5</v>
      </c>
      <c r="J63" t="str">
        <f>+VLOOKUP(I63,Catalogos!E:F,2,0)</f>
        <v>Entrega por Internet (antes a través de INFOMEX)</v>
      </c>
      <c r="K63">
        <f>IF(E63&lt;&gt;0,NETWORKDAYS.INTL(B63,E63,1,Inhabiles!A:A)-1,0)</f>
        <v>4</v>
      </c>
      <c r="L63">
        <f t="shared" si="2"/>
        <v>0</v>
      </c>
      <c r="M63">
        <f t="shared" si="3"/>
        <v>1</v>
      </c>
      <c r="N63">
        <f t="shared" si="4"/>
        <v>0</v>
      </c>
      <c r="O63">
        <f>+VLOOKUP(A63,[2]LosTres!$A:$Y,25,0)</f>
        <v>21</v>
      </c>
      <c r="P63">
        <f>+VLOOKUP(O63,Catalogos!$H$2:$I$102,2,0)</f>
        <v>3</v>
      </c>
      <c r="Q63" t="str">
        <f>+VLOOKUP(A63,[2]LosTres!$A:$W,23,0)</f>
        <v>M</v>
      </c>
      <c r="R63">
        <v>0</v>
      </c>
      <c r="S63" t="str">
        <f>+VLOOKUP(A63,[1]BaseSAP!$B:$T,19,0)</f>
        <v>Balance general</v>
      </c>
      <c r="T63" t="str">
        <f>+VLOOKUP(S63,Catalogos!K:L,2,0)</f>
        <v>f) Presupuesto o avance financiero</v>
      </c>
      <c r="U63">
        <f>+VLOOKUP(A63,[2]LosTres!$A:$P,16,0)</f>
        <v>25012</v>
      </c>
      <c r="V63">
        <f>+VLOOKUP(A63,[2]LosTres!$A:$Y,25,0)</f>
        <v>21</v>
      </c>
      <c r="W63" t="str">
        <f>+VLOOKUP(V63,Catalogos!P:R,3,0)</f>
        <v xml:space="preserve">     Estudiante</v>
      </c>
      <c r="X63" t="str">
        <f>+VLOOKUP(A63,[1]BaseSAP!$B:$S,18,0)</f>
        <v>Información pública</v>
      </c>
    </row>
    <row r="64" spans="1:24" hidden="1" x14ac:dyDescent="0.25">
      <c r="A64" s="100">
        <v>6110000032116</v>
      </c>
      <c r="B64" s="90">
        <f>+VLOOKUP(A64,[1]BaseSAP!$B:$AB,15,0)</f>
        <v>42684</v>
      </c>
      <c r="C64" t="str">
        <f>+VLOOKUP(LEFT(A64,5),Catalogos!A:B,2,0)</f>
        <v>BM</v>
      </c>
      <c r="D64" t="str">
        <f>+VLOOKUP(LEFT(A64,5),Catalogos!A:C,3,0)</f>
        <v>Sistema de Solicitudes de la Plataforma Nacional de Transparencia</v>
      </c>
      <c r="E64" s="90">
        <f>+VLOOKUP(A64,[1]BaseSAP!$B:$AB,27,0)</f>
        <v>42691</v>
      </c>
      <c r="F64">
        <f t="shared" si="0"/>
        <v>11</v>
      </c>
      <c r="G64">
        <f t="shared" si="1"/>
        <v>11</v>
      </c>
      <c r="H64">
        <v>0</v>
      </c>
      <c r="I64">
        <f>+VLOOKUP(A64,[2]LosTres!$A:$AC,26,0)</f>
        <v>5</v>
      </c>
      <c r="J64" t="str">
        <f>+VLOOKUP(I64,Catalogos!E:F,2,0)</f>
        <v>Entrega por Internet (antes a través de INFOMEX)</v>
      </c>
      <c r="K64">
        <f>IF(E64&lt;&gt;0,NETWORKDAYS.INTL(B64,E64,1,Inhabiles!A:A)-1,0)</f>
        <v>5</v>
      </c>
      <c r="L64">
        <f t="shared" si="2"/>
        <v>0</v>
      </c>
      <c r="M64">
        <f t="shared" si="3"/>
        <v>1</v>
      </c>
      <c r="N64">
        <f t="shared" si="4"/>
        <v>0</v>
      </c>
      <c r="O64">
        <f>+VLOOKUP(A64,[2]LosTres!$A:$Y,25,0)</f>
        <v>21</v>
      </c>
      <c r="P64">
        <f>+VLOOKUP(O64,Catalogos!$H$2:$I$102,2,0)</f>
        <v>3</v>
      </c>
      <c r="Q64" t="str">
        <f>+VLOOKUP(A64,[2]LosTres!$A:$W,23,0)</f>
        <v>M</v>
      </c>
      <c r="R64">
        <v>0</v>
      </c>
      <c r="S64" t="str">
        <f>+VLOOKUP(A64,[1]BaseSAP!$B:$T,19,0)</f>
        <v>Objetivos de inflación</v>
      </c>
      <c r="T64" t="str">
        <f>+VLOOKUP(S64,Catalogos!K:L,2,0)</f>
        <v>c) Estadísticas</v>
      </c>
      <c r="U64">
        <f>+VLOOKUP(A64,[2]LosTres!$A:$P,16,0)</f>
        <v>25012</v>
      </c>
      <c r="V64">
        <f>+VLOOKUP(A64,[2]LosTres!$A:$Y,25,0)</f>
        <v>21</v>
      </c>
      <c r="W64" t="str">
        <f>+VLOOKUP(V64,Catalogos!P:R,3,0)</f>
        <v xml:space="preserve">     Estudiante</v>
      </c>
      <c r="X64" t="str">
        <f>+VLOOKUP(A64,[1]BaseSAP!$B:$S,18,0)</f>
        <v>Información pública</v>
      </c>
    </row>
    <row r="65" spans="1:24" hidden="1" x14ac:dyDescent="0.25">
      <c r="A65" s="100">
        <v>6110000032216</v>
      </c>
      <c r="B65" s="90">
        <f>+VLOOKUP(A65,[1]BaseSAP!$B:$AB,15,0)</f>
        <v>42684</v>
      </c>
      <c r="C65" t="str">
        <f>+VLOOKUP(LEFT(A65,5),Catalogos!A:B,2,0)</f>
        <v>BM</v>
      </c>
      <c r="D65" t="str">
        <f>+VLOOKUP(LEFT(A65,5),Catalogos!A:C,3,0)</f>
        <v>Sistema de Solicitudes de la Plataforma Nacional de Transparencia</v>
      </c>
      <c r="E65" s="90">
        <f>+VLOOKUP(A65,[1]BaseSAP!$B:$AB,27,0)</f>
        <v>42689</v>
      </c>
      <c r="F65">
        <f t="shared" si="0"/>
        <v>11</v>
      </c>
      <c r="G65">
        <f t="shared" si="1"/>
        <v>11</v>
      </c>
      <c r="H65">
        <v>0</v>
      </c>
      <c r="I65">
        <f>+VLOOKUP(A65,[2]LosTres!$A:$AC,26,0)</f>
        <v>5</v>
      </c>
      <c r="J65" t="str">
        <f>+VLOOKUP(I65,Catalogos!E:F,2,0)</f>
        <v>Entrega por Internet (antes a través de INFOMEX)</v>
      </c>
      <c r="K65">
        <f>IF(E65&lt;&gt;0,NETWORKDAYS.INTL(B65,E65,1,Inhabiles!A:A)-1,0)</f>
        <v>3</v>
      </c>
      <c r="L65">
        <f t="shared" si="2"/>
        <v>1</v>
      </c>
      <c r="M65">
        <f t="shared" si="3"/>
        <v>0</v>
      </c>
      <c r="N65">
        <f t="shared" si="4"/>
        <v>0</v>
      </c>
      <c r="O65">
        <f>+VLOOKUP(A65,[2]LosTres!$A:$Y,25,0)</f>
        <v>21</v>
      </c>
      <c r="P65">
        <f>+VLOOKUP(O65,Catalogos!$H$2:$I$102,2,0)</f>
        <v>3</v>
      </c>
      <c r="Q65" t="str">
        <f>+VLOOKUP(A65,[2]LosTres!$A:$W,23,0)</f>
        <v>H</v>
      </c>
      <c r="R65">
        <v>0</v>
      </c>
      <c r="S65" t="str">
        <f>+VLOOKUP(A65,[1]BaseSAP!$B:$T,19,0)</f>
        <v>Sueldos y salarios</v>
      </c>
      <c r="T65" t="str">
        <f>+VLOOKUP(S65,Catalogos!K:L,2,0)</f>
        <v>a) Sueldos</v>
      </c>
      <c r="U65">
        <f>+VLOOKUP(A65,[2]LosTres!$A:$P,16,0)</f>
        <v>25012</v>
      </c>
      <c r="V65">
        <f>+VLOOKUP(A65,[2]LosTres!$A:$Y,25,0)</f>
        <v>21</v>
      </c>
      <c r="W65" t="str">
        <f>+VLOOKUP(V65,Catalogos!P:R,3,0)</f>
        <v xml:space="preserve">     Estudiante</v>
      </c>
      <c r="X65" t="str">
        <f>+VLOOKUP(A65,[1]BaseSAP!$B:$S,18,0)</f>
        <v>Información pública</v>
      </c>
    </row>
    <row r="66" spans="1:24" hidden="1" x14ac:dyDescent="0.25">
      <c r="A66" s="100">
        <v>6110000032316</v>
      </c>
      <c r="B66" s="90">
        <f>+VLOOKUP(A66,[1]BaseSAP!$B:$AB,15,0)</f>
        <v>42684</v>
      </c>
      <c r="C66" t="str">
        <f>+VLOOKUP(LEFT(A66,5),Catalogos!A:B,2,0)</f>
        <v>BM</v>
      </c>
      <c r="D66" t="str">
        <f>+VLOOKUP(LEFT(A66,5),Catalogos!A:C,3,0)</f>
        <v>Sistema de Solicitudes de la Plataforma Nacional de Transparencia</v>
      </c>
      <c r="E66" s="90">
        <f>+VLOOKUP(A66,[1]BaseSAP!$B:$AB,27,0)</f>
        <v>42689</v>
      </c>
      <c r="F66">
        <f t="shared" si="0"/>
        <v>11</v>
      </c>
      <c r="G66">
        <f t="shared" si="1"/>
        <v>11</v>
      </c>
      <c r="H66">
        <v>0</v>
      </c>
      <c r="I66">
        <f>+VLOOKUP(A66,[2]LosTres!$A:$AC,26,0)</f>
        <v>5</v>
      </c>
      <c r="J66" t="str">
        <f>+VLOOKUP(I66,Catalogos!E:F,2,0)</f>
        <v>Entrega por Internet (antes a través de INFOMEX)</v>
      </c>
      <c r="K66">
        <f>IF(E66&lt;&gt;0,NETWORKDAYS.INTL(B66,E66,1,Inhabiles!A:A)-1,0)</f>
        <v>3</v>
      </c>
      <c r="L66">
        <f t="shared" si="2"/>
        <v>1</v>
      </c>
      <c r="M66">
        <f t="shared" si="3"/>
        <v>0</v>
      </c>
      <c r="N66">
        <f t="shared" si="4"/>
        <v>0</v>
      </c>
      <c r="O66">
        <f>+VLOOKUP(A66,[2]LosTres!$A:$Y,25,0)</f>
        <v>21</v>
      </c>
      <c r="P66">
        <f>+VLOOKUP(O66,Catalogos!$H$2:$I$102,2,0)</f>
        <v>3</v>
      </c>
      <c r="Q66" t="str">
        <f>+VLOOKUP(A66,[2]LosTres!$A:$W,23,0)</f>
        <v>H</v>
      </c>
      <c r="R66">
        <v>0</v>
      </c>
      <c r="S66" t="str">
        <f>+VLOOKUP(A66,[1]BaseSAP!$B:$T,19,0)</f>
        <v>Sueldos y salarios</v>
      </c>
      <c r="T66" t="str">
        <f>+VLOOKUP(S66,Catalogos!K:L,2,0)</f>
        <v>a) Sueldos</v>
      </c>
      <c r="U66">
        <f>+VLOOKUP(A66,[2]LosTres!$A:$P,16,0)</f>
        <v>25012</v>
      </c>
      <c r="V66">
        <f>+VLOOKUP(A66,[2]LosTres!$A:$Y,25,0)</f>
        <v>21</v>
      </c>
      <c r="W66" t="str">
        <f>+VLOOKUP(V66,Catalogos!P:R,3,0)</f>
        <v xml:space="preserve">     Estudiante</v>
      </c>
      <c r="X66" t="str">
        <f>+VLOOKUP(A66,[1]BaseSAP!$B:$S,18,0)</f>
        <v>Información pública</v>
      </c>
    </row>
    <row r="67" spans="1:24" hidden="1" x14ac:dyDescent="0.25">
      <c r="A67" s="100">
        <v>6110000032416</v>
      </c>
      <c r="B67" s="90">
        <f>+VLOOKUP(A67,[1]BaseSAP!$B:$AB,15,0)</f>
        <v>42684</v>
      </c>
      <c r="C67" t="str">
        <f>+VLOOKUP(LEFT(A67,5),Catalogos!A:B,2,0)</f>
        <v>BM</v>
      </c>
      <c r="D67" t="str">
        <f>+VLOOKUP(LEFT(A67,5),Catalogos!A:C,3,0)</f>
        <v>Sistema de Solicitudes de la Plataforma Nacional de Transparencia</v>
      </c>
      <c r="E67" s="90">
        <f>+VLOOKUP(A67,[1]BaseSAP!$B:$AB,27,0)</f>
        <v>42690</v>
      </c>
      <c r="F67">
        <f t="shared" ref="F67:F130" si="5">+MONTH(B67)</f>
        <v>11</v>
      </c>
      <c r="G67">
        <f t="shared" ref="G67:G130" si="6">+IF(MONTH(E67)=1,0,MONTH(E67))</f>
        <v>11</v>
      </c>
      <c r="H67">
        <v>0</v>
      </c>
      <c r="I67">
        <f>+VLOOKUP(A67,[2]LosTres!$A:$AC,26,0)</f>
        <v>5</v>
      </c>
      <c r="J67" t="str">
        <f>+VLOOKUP(I67,Catalogos!E:F,2,0)</f>
        <v>Entrega por Internet (antes a través de INFOMEX)</v>
      </c>
      <c r="K67">
        <f>IF(E67&lt;&gt;0,NETWORKDAYS.INTL(B67,E67,1,Inhabiles!A:A)-1,0)</f>
        <v>4</v>
      </c>
      <c r="L67">
        <f t="shared" ref="L67:L130" si="7">+IF(K67&lt;4,1,0)</f>
        <v>0</v>
      </c>
      <c r="M67">
        <f t="shared" ref="M67:M130" si="8">+IF(AND(K67&lt;6,L67=0),1,0)</f>
        <v>1</v>
      </c>
      <c r="N67">
        <f t="shared" ref="N67:N130" si="9">+IF(K67&gt;20,1,0)</f>
        <v>0</v>
      </c>
      <c r="O67">
        <f>+VLOOKUP(A67,[2]LosTres!$A:$Y,25,0)</f>
        <v>21</v>
      </c>
      <c r="P67">
        <f>+VLOOKUP(O67,Catalogos!$H$2:$I$102,2,0)</f>
        <v>3</v>
      </c>
      <c r="Q67" t="str">
        <f>+VLOOKUP(A67,[2]LosTres!$A:$W,23,0)</f>
        <v>H</v>
      </c>
      <c r="R67">
        <v>0</v>
      </c>
      <c r="S67" t="str">
        <f>+VLOOKUP(A67,[1]BaseSAP!$B:$T,19,0)</f>
        <v>Estado de resultados</v>
      </c>
      <c r="T67" t="str">
        <f>+VLOOKUP(S67,Catalogos!K:L,2,0)</f>
        <v>f) Presupuesto o avance financiero</v>
      </c>
      <c r="U67">
        <f>+VLOOKUP(A67,[2]LosTres!$A:$P,16,0)</f>
        <v>25012</v>
      </c>
      <c r="V67">
        <f>+VLOOKUP(A67,[2]LosTres!$A:$Y,25,0)</f>
        <v>21</v>
      </c>
      <c r="W67" t="str">
        <f>+VLOOKUP(V67,Catalogos!P:R,3,0)</f>
        <v xml:space="preserve">     Estudiante</v>
      </c>
      <c r="X67" t="str">
        <f>+VLOOKUP(A67,[1]BaseSAP!$B:$S,18,0)</f>
        <v>Información pública</v>
      </c>
    </row>
    <row r="68" spans="1:24" hidden="1" x14ac:dyDescent="0.25">
      <c r="A68" s="100">
        <v>6110000032516</v>
      </c>
      <c r="B68" s="90">
        <f>+VLOOKUP(A68,[1]BaseSAP!$B:$AB,15,0)</f>
        <v>42684</v>
      </c>
      <c r="C68" t="str">
        <f>+VLOOKUP(LEFT(A68,5),Catalogos!A:B,2,0)</f>
        <v>BM</v>
      </c>
      <c r="D68" t="str">
        <f>+VLOOKUP(LEFT(A68,5),Catalogos!A:C,3,0)</f>
        <v>Sistema de Solicitudes de la Plataforma Nacional de Transparencia</v>
      </c>
      <c r="E68" s="90">
        <f>+VLOOKUP(A68,[1]BaseSAP!$B:$AB,27,0)</f>
        <v>42688</v>
      </c>
      <c r="F68">
        <f t="shared" si="5"/>
        <v>11</v>
      </c>
      <c r="G68">
        <f t="shared" si="6"/>
        <v>11</v>
      </c>
      <c r="H68">
        <v>0</v>
      </c>
      <c r="I68">
        <f>+VLOOKUP(A68,[2]LosTres!$A:$AC,26,0)</f>
        <v>5</v>
      </c>
      <c r="J68" t="str">
        <f>+VLOOKUP(I68,Catalogos!E:F,2,0)</f>
        <v>Entrega por Internet (antes a través de INFOMEX)</v>
      </c>
      <c r="K68">
        <f>IF(E68&lt;&gt;0,NETWORKDAYS.INTL(B68,E68,1,Inhabiles!A:A)-1,0)</f>
        <v>2</v>
      </c>
      <c r="L68">
        <f t="shared" si="7"/>
        <v>1</v>
      </c>
      <c r="M68">
        <f t="shared" si="8"/>
        <v>0</v>
      </c>
      <c r="N68">
        <f t="shared" si="9"/>
        <v>0</v>
      </c>
      <c r="O68">
        <f>+VLOOKUP(A68,[2]LosTres!$A:$Y,25,0)</f>
        <v>10</v>
      </c>
      <c r="P68">
        <f>+VLOOKUP(O68,Catalogos!$H$2:$I$102,2,0)</f>
        <v>1</v>
      </c>
      <c r="Q68" t="str">
        <f>+VLOOKUP(A68,[2]LosTres!$A:$W,23,0)</f>
        <v>H</v>
      </c>
      <c r="R68">
        <v>0</v>
      </c>
      <c r="S68" t="str">
        <f>+VLOOKUP(A68,[1]BaseSAP!$B:$T,19,0)</f>
        <v>Planeación</v>
      </c>
      <c r="T68" t="str">
        <f>+VLOOKUP(S68,Catalogos!K:L,2,0)</f>
        <v>a) Diseño y planeación</v>
      </c>
      <c r="U68">
        <f>+VLOOKUP(A68,[2]LosTres!$A:$P,16,0)</f>
        <v>25012</v>
      </c>
      <c r="V68">
        <f>+VLOOKUP(A68,[2]LosTres!$A:$Y,25,0)</f>
        <v>10</v>
      </c>
      <c r="W68" t="str">
        <f>+VLOOKUP(V68,Catalogos!P:R,3,0)</f>
        <v>Ámbito Empresarial</v>
      </c>
      <c r="X68" t="str">
        <f>+VLOOKUP(A68,[1]BaseSAP!$B:$S,18,0)</f>
        <v>Información pública</v>
      </c>
    </row>
    <row r="69" spans="1:24" hidden="1" x14ac:dyDescent="0.25">
      <c r="A69" s="100">
        <v>6110000032616</v>
      </c>
      <c r="B69" s="90">
        <f>+VLOOKUP(A69,[1]BaseSAP!$B:$AB,15,0)</f>
        <v>42685</v>
      </c>
      <c r="C69" t="str">
        <f>+VLOOKUP(LEFT(A69,5),Catalogos!A:B,2,0)</f>
        <v>BM</v>
      </c>
      <c r="D69" t="str">
        <f>+VLOOKUP(LEFT(A69,5),Catalogos!A:C,3,0)</f>
        <v>Sistema de Solicitudes de la Plataforma Nacional de Transparencia</v>
      </c>
      <c r="E69" s="90">
        <f>+VLOOKUP(A69,[1]BaseSAP!$B:$AB,27,0)</f>
        <v>42690</v>
      </c>
      <c r="F69">
        <f t="shared" si="5"/>
        <v>11</v>
      </c>
      <c r="G69">
        <f t="shared" si="6"/>
        <v>11</v>
      </c>
      <c r="H69">
        <v>0</v>
      </c>
      <c r="I69">
        <f>+VLOOKUP(A69,[2]LosTres!$A:$AC,26,0)</f>
        <v>5</v>
      </c>
      <c r="J69" t="str">
        <f>+VLOOKUP(I69,Catalogos!E:F,2,0)</f>
        <v>Entrega por Internet (antes a través de INFOMEX)</v>
      </c>
      <c r="K69">
        <f>IF(E69&lt;&gt;0,NETWORKDAYS.INTL(B69,E69,1,Inhabiles!A:A)-1,0)</f>
        <v>3</v>
      </c>
      <c r="L69">
        <f t="shared" si="7"/>
        <v>1</v>
      </c>
      <c r="M69">
        <f t="shared" si="8"/>
        <v>0</v>
      </c>
      <c r="N69">
        <f t="shared" si="9"/>
        <v>0</v>
      </c>
      <c r="O69">
        <f>+VLOOKUP(A69,[2]LosTres!$A:$Y,25,0)</f>
        <v>22</v>
      </c>
      <c r="P69">
        <f>+VLOOKUP(O69,Catalogos!$H$2:$I$102,2,0)</f>
        <v>3</v>
      </c>
      <c r="Q69" t="str">
        <f>+VLOOKUP(A69,[2]LosTres!$A:$W,23,0)</f>
        <v>M</v>
      </c>
      <c r="R69">
        <v>0</v>
      </c>
      <c r="S69" t="str">
        <f>+VLOOKUP(A69,[1]BaseSAP!$B:$T,19,0)</f>
        <v>Relaciones laborales y sindicales</v>
      </c>
      <c r="T69" t="str">
        <f>+VLOOKUP(S69,Catalogos!K:L,2,0)</f>
        <v>c) Otros*</v>
      </c>
      <c r="U69">
        <f>+VLOOKUP(A69,[2]LosTres!$A:$P,16,0)</f>
        <v>9015</v>
      </c>
      <c r="V69">
        <f>+VLOOKUP(A69,[2]LosTres!$A:$Y,25,0)</f>
        <v>22</v>
      </c>
      <c r="W69" t="str">
        <f>+VLOOKUP(V69,Catalogos!P:R,3,0)</f>
        <v xml:space="preserve">     Investigador</v>
      </c>
      <c r="X69" t="str">
        <f>+VLOOKUP(A69,[1]BaseSAP!$B:$S,18,0)</f>
        <v>Información pública</v>
      </c>
    </row>
    <row r="70" spans="1:24" hidden="1" x14ac:dyDescent="0.25">
      <c r="A70" s="100">
        <v>6110000032716</v>
      </c>
      <c r="B70" s="90">
        <f>+VLOOKUP(A70,[1]BaseSAP!$B:$AB,15,0)</f>
        <v>42685</v>
      </c>
      <c r="C70" t="str">
        <f>+VLOOKUP(LEFT(A70,5),Catalogos!A:B,2,0)</f>
        <v>BM</v>
      </c>
      <c r="D70" t="str">
        <f>+VLOOKUP(LEFT(A70,5),Catalogos!A:C,3,0)</f>
        <v>Sistema de Solicitudes de la Plataforma Nacional de Transparencia</v>
      </c>
      <c r="E70" s="90">
        <f>+VLOOKUP(A70,[1]BaseSAP!$B:$AB,27,0)</f>
        <v>42690</v>
      </c>
      <c r="F70">
        <f t="shared" si="5"/>
        <v>11</v>
      </c>
      <c r="G70">
        <f t="shared" si="6"/>
        <v>11</v>
      </c>
      <c r="H70">
        <v>0</v>
      </c>
      <c r="I70">
        <f>+VLOOKUP(A70,[2]LosTres!$A:$AC,26,0)</f>
        <v>5</v>
      </c>
      <c r="J70" t="str">
        <f>+VLOOKUP(I70,Catalogos!E:F,2,0)</f>
        <v>Entrega por Internet (antes a través de INFOMEX)</v>
      </c>
      <c r="K70">
        <f>IF(E70&lt;&gt;0,NETWORKDAYS.INTL(B70,E70,1,Inhabiles!A:A)-1,0)</f>
        <v>3</v>
      </c>
      <c r="L70">
        <f t="shared" si="7"/>
        <v>1</v>
      </c>
      <c r="M70">
        <f t="shared" si="8"/>
        <v>0</v>
      </c>
      <c r="N70">
        <f t="shared" si="9"/>
        <v>0</v>
      </c>
      <c r="O70">
        <f>+VLOOKUP(A70,[2]LosTres!$A:$Y,25,0)</f>
        <v>21</v>
      </c>
      <c r="P70">
        <f>+VLOOKUP(O70,Catalogos!$H$2:$I$102,2,0)</f>
        <v>3</v>
      </c>
      <c r="Q70" t="str">
        <f>+VLOOKUP(A70,[2]LosTres!$A:$W,23,0)</f>
        <v>M</v>
      </c>
      <c r="R70">
        <v>0</v>
      </c>
      <c r="S70" t="str">
        <f>+VLOOKUP(A70,[1]BaseSAP!$B:$T,19,0)</f>
        <v>Estado de resultados</v>
      </c>
      <c r="T70" t="str">
        <f>+VLOOKUP(S70,Catalogos!K:L,2,0)</f>
        <v>f) Presupuesto o avance financiero</v>
      </c>
      <c r="U70">
        <f>+VLOOKUP(A70,[2]LosTres!$A:$P,16,0)</f>
        <v>25014</v>
      </c>
      <c r="V70">
        <f>+VLOOKUP(A70,[2]LosTres!$A:$Y,25,0)</f>
        <v>21</v>
      </c>
      <c r="W70" t="str">
        <f>+VLOOKUP(V70,Catalogos!P:R,3,0)</f>
        <v xml:space="preserve">     Estudiante</v>
      </c>
      <c r="X70" t="str">
        <f>+VLOOKUP(A70,[1]BaseSAP!$B:$S,18,0)</f>
        <v>Información pública</v>
      </c>
    </row>
    <row r="71" spans="1:24" hidden="1" x14ac:dyDescent="0.25">
      <c r="A71" s="100">
        <v>6110000032816</v>
      </c>
      <c r="B71" s="90">
        <f>+VLOOKUP(A71,[1]BaseSAP!$B:$AB,15,0)</f>
        <v>42685</v>
      </c>
      <c r="C71" t="str">
        <f>+VLOOKUP(LEFT(A71,5),Catalogos!A:B,2,0)</f>
        <v>BM</v>
      </c>
      <c r="D71" t="str">
        <f>+VLOOKUP(LEFT(A71,5),Catalogos!A:C,3,0)</f>
        <v>Sistema de Solicitudes de la Plataforma Nacional de Transparencia</v>
      </c>
      <c r="E71" s="90">
        <f>+VLOOKUP(A71,[1]BaseSAP!$B:$AB,27,0)</f>
        <v>42702</v>
      </c>
      <c r="F71">
        <f t="shared" si="5"/>
        <v>11</v>
      </c>
      <c r="G71">
        <f t="shared" si="6"/>
        <v>11</v>
      </c>
      <c r="H71">
        <v>0</v>
      </c>
      <c r="I71">
        <f>+VLOOKUP(A71,[2]LosTres!$A:$AC,26,0)</f>
        <v>5</v>
      </c>
      <c r="J71" t="str">
        <f>+VLOOKUP(I71,Catalogos!E:F,2,0)</f>
        <v>Entrega por Internet (antes a través de INFOMEX)</v>
      </c>
      <c r="K71">
        <f>IF(E71&lt;&gt;0,NETWORKDAYS.INTL(B71,E71,1,Inhabiles!A:A)-1,0)</f>
        <v>11</v>
      </c>
      <c r="L71">
        <f t="shared" si="7"/>
        <v>0</v>
      </c>
      <c r="M71">
        <f t="shared" si="8"/>
        <v>0</v>
      </c>
      <c r="N71">
        <f t="shared" si="9"/>
        <v>0</v>
      </c>
      <c r="O71">
        <f>+VLOOKUP(A71,[2]LosTres!$A:$Y,25,0)</f>
        <v>21</v>
      </c>
      <c r="P71">
        <f>+VLOOKUP(O71,Catalogos!$H$2:$I$102,2,0)</f>
        <v>3</v>
      </c>
      <c r="Q71" t="str">
        <f>+VLOOKUP(A71,[2]LosTres!$A:$W,23,0)</f>
        <v>H</v>
      </c>
      <c r="R71">
        <v>0</v>
      </c>
      <c r="S71" t="str">
        <f>+VLOOKUP(A71,[1]BaseSAP!$B:$T,19,0)</f>
        <v>Adquisiciones</v>
      </c>
      <c r="T71" t="str">
        <f>+VLOOKUP(S71,Catalogos!K:L,2,0)</f>
        <v>b) Bienes adquiridos</v>
      </c>
      <c r="U71">
        <f>+VLOOKUP(A71,[2]LosTres!$A:$P,16,0)</f>
        <v>25014</v>
      </c>
      <c r="V71">
        <f>+VLOOKUP(A71,[2]LosTres!$A:$Y,25,0)</f>
        <v>21</v>
      </c>
      <c r="W71" t="str">
        <f>+VLOOKUP(V71,Catalogos!P:R,3,0)</f>
        <v xml:space="preserve">     Estudiante</v>
      </c>
      <c r="X71" t="str">
        <f>+VLOOKUP(A71,[1]BaseSAP!$B:$S,18,0)</f>
        <v>Información pública</v>
      </c>
    </row>
    <row r="72" spans="1:24" hidden="1" x14ac:dyDescent="0.25">
      <c r="A72" s="100">
        <v>6110000032916</v>
      </c>
      <c r="B72" s="90">
        <f>+VLOOKUP(A72,[1]BaseSAP!$B:$AB,15,0)</f>
        <v>42685</v>
      </c>
      <c r="C72" t="str">
        <f>+VLOOKUP(LEFT(A72,5),Catalogos!A:B,2,0)</f>
        <v>BM</v>
      </c>
      <c r="D72" t="str">
        <f>+VLOOKUP(LEFT(A72,5),Catalogos!A:C,3,0)</f>
        <v>Sistema de Solicitudes de la Plataforma Nacional de Transparencia</v>
      </c>
      <c r="E72" s="90">
        <f>+VLOOKUP(A72,[1]BaseSAP!$B:$AB,27,0)</f>
        <v>42690</v>
      </c>
      <c r="F72">
        <f t="shared" si="5"/>
        <v>11</v>
      </c>
      <c r="G72">
        <f t="shared" si="6"/>
        <v>11</v>
      </c>
      <c r="H72">
        <v>0</v>
      </c>
      <c r="I72">
        <f>+VLOOKUP(A72,[2]LosTres!$A:$AC,26,0)</f>
        <v>5</v>
      </c>
      <c r="J72" t="str">
        <f>+VLOOKUP(I72,Catalogos!E:F,2,0)</f>
        <v>Entrega por Internet (antes a través de INFOMEX)</v>
      </c>
      <c r="K72">
        <f>IF(E72&lt;&gt;0,NETWORKDAYS.INTL(B72,E72,1,Inhabiles!A:A)-1,0)</f>
        <v>3</v>
      </c>
      <c r="L72">
        <f t="shared" si="7"/>
        <v>1</v>
      </c>
      <c r="M72">
        <f t="shared" si="8"/>
        <v>0</v>
      </c>
      <c r="N72">
        <f t="shared" si="9"/>
        <v>0</v>
      </c>
      <c r="O72">
        <f>+VLOOKUP(A72,[2]LosTres!$A:$Y,25,0)</f>
        <v>50</v>
      </c>
      <c r="P72">
        <f>+VLOOKUP(O72,Catalogos!$H$2:$I$102,2,0)</f>
        <v>9</v>
      </c>
      <c r="Q72" t="str">
        <f>+VLOOKUP(A72,[2]LosTres!$A:$W,23,0)</f>
        <v>H</v>
      </c>
      <c r="R72">
        <v>0</v>
      </c>
      <c r="S72" t="str">
        <f>+VLOOKUP(A72,[1]BaseSAP!$B:$T,19,0)</f>
        <v>Biblioteca</v>
      </c>
      <c r="T72" t="str">
        <f>+VLOOKUP(S72,Catalogos!K:L,2,0)</f>
        <v>h)  Otros*</v>
      </c>
      <c r="U72">
        <f>+VLOOKUP(A72,[2]LosTres!$A:$P,16,0)</f>
        <v>14039</v>
      </c>
      <c r="V72">
        <f>+VLOOKUP(A72,[2]LosTres!$A:$Y,25,0)</f>
        <v>50</v>
      </c>
      <c r="W72" t="str">
        <f>+VLOOKUP(V72,Catalogos!P:R,3,0)</f>
        <v>Otros</v>
      </c>
      <c r="X72" t="str">
        <f>+VLOOKUP(A72,[1]BaseSAP!$B:$S,18,0)</f>
        <v>Información pública</v>
      </c>
    </row>
    <row r="73" spans="1:24" hidden="1" x14ac:dyDescent="0.25">
      <c r="A73" s="100">
        <v>6110000033016</v>
      </c>
      <c r="B73" s="90">
        <f>+VLOOKUP(A73,[1]BaseSAP!$B:$AB,15,0)</f>
        <v>42685</v>
      </c>
      <c r="C73" t="str">
        <f>+VLOOKUP(LEFT(A73,5),Catalogos!A:B,2,0)</f>
        <v>BM</v>
      </c>
      <c r="D73" t="str">
        <f>+VLOOKUP(LEFT(A73,5),Catalogos!A:C,3,0)</f>
        <v>Sistema de Solicitudes de la Plataforma Nacional de Transparencia</v>
      </c>
      <c r="E73" s="90">
        <f>+VLOOKUP(A73,[1]BaseSAP!$B:$AB,27,0)</f>
        <v>42691</v>
      </c>
      <c r="F73">
        <f t="shared" si="5"/>
        <v>11</v>
      </c>
      <c r="G73">
        <f t="shared" si="6"/>
        <v>11</v>
      </c>
      <c r="H73">
        <v>0</v>
      </c>
      <c r="I73">
        <f>+VLOOKUP(A73,[2]LosTres!$A:$AC,26,0)</f>
        <v>5</v>
      </c>
      <c r="J73" t="str">
        <f>+VLOOKUP(I73,Catalogos!E:F,2,0)</f>
        <v>Entrega por Internet (antes a través de INFOMEX)</v>
      </c>
      <c r="K73">
        <f>IF(E73&lt;&gt;0,NETWORKDAYS.INTL(B73,E73,1,Inhabiles!A:A)-1,0)</f>
        <v>4</v>
      </c>
      <c r="L73" s="96">
        <f t="shared" si="7"/>
        <v>0</v>
      </c>
      <c r="M73">
        <f t="shared" si="8"/>
        <v>1</v>
      </c>
      <c r="N73">
        <f t="shared" si="9"/>
        <v>0</v>
      </c>
      <c r="O73">
        <f>+VLOOKUP(A73,[2]LosTres!$A:$Y,25,0)</f>
        <v>21</v>
      </c>
      <c r="P73">
        <f>+VLOOKUP(O73,Catalogos!$H$2:$I$102,2,0)</f>
        <v>3</v>
      </c>
      <c r="Q73" t="str">
        <f>+VLOOKUP(A73,[2]LosTres!$A:$W,23,0)</f>
        <v>M</v>
      </c>
      <c r="R73">
        <v>0</v>
      </c>
      <c r="S73" t="str">
        <f>+VLOOKUP(A73,[1]BaseSAP!$B:$T,19,0)</f>
        <v>Planeación</v>
      </c>
      <c r="T73" t="str">
        <f>+VLOOKUP(S73,Catalogos!K:L,2,0)</f>
        <v>a) Diseño y planeación</v>
      </c>
      <c r="U73">
        <f>+VLOOKUP(A73,[2]LosTres!$A:$P,16,0)</f>
        <v>25012</v>
      </c>
      <c r="V73">
        <f>+VLOOKUP(A73,[2]LosTres!$A:$Y,25,0)</f>
        <v>21</v>
      </c>
      <c r="W73" t="str">
        <f>+VLOOKUP(V73,Catalogos!P:R,3,0)</f>
        <v xml:space="preserve">     Estudiante</v>
      </c>
      <c r="X73" t="str">
        <f>+VLOOKUP(A73,[1]BaseSAP!$B:$S,18,0)</f>
        <v>Información pública</v>
      </c>
    </row>
    <row r="74" spans="1:24" hidden="1" x14ac:dyDescent="0.25">
      <c r="A74" s="100">
        <v>6110000033116</v>
      </c>
      <c r="B74" s="90">
        <f>+VLOOKUP(A74,[1]BaseSAP!$B:$AB,15,0)</f>
        <v>42685</v>
      </c>
      <c r="C74" t="str">
        <f>+VLOOKUP(LEFT(A74,5),Catalogos!A:B,2,0)</f>
        <v>BM</v>
      </c>
      <c r="D74" t="str">
        <f>+VLOOKUP(LEFT(A74,5),Catalogos!A:C,3,0)</f>
        <v>Sistema de Solicitudes de la Plataforma Nacional de Transparencia</v>
      </c>
      <c r="E74" s="90">
        <f>+VLOOKUP(A74,[1]BaseSAP!$B:$AB,27,0)</f>
        <v>42696</v>
      </c>
      <c r="F74">
        <f t="shared" si="5"/>
        <v>11</v>
      </c>
      <c r="G74">
        <f t="shared" si="6"/>
        <v>11</v>
      </c>
      <c r="H74">
        <v>0</v>
      </c>
      <c r="I74">
        <f>+VLOOKUP(A74,[2]LosTres!$A:$AC,26,0)</f>
        <v>5</v>
      </c>
      <c r="J74" t="str">
        <f>+VLOOKUP(I74,Catalogos!E:F,2,0)</f>
        <v>Entrega por Internet (antes a través de INFOMEX)</v>
      </c>
      <c r="K74">
        <f>IF(E74&lt;&gt;0,NETWORKDAYS.INTL(B74,E74,1,Inhabiles!A:A)-1,0)</f>
        <v>7</v>
      </c>
      <c r="L74">
        <f t="shared" si="7"/>
        <v>0</v>
      </c>
      <c r="M74">
        <f t="shared" si="8"/>
        <v>0</v>
      </c>
      <c r="N74">
        <f t="shared" si="9"/>
        <v>0</v>
      </c>
      <c r="O74">
        <f>+VLOOKUP(A74,[2]LosTres!$A:$Y,25,0)</f>
        <v>21</v>
      </c>
      <c r="P74">
        <f>+VLOOKUP(O74,Catalogos!$H$2:$I$102,2,0)</f>
        <v>3</v>
      </c>
      <c r="Q74" t="str">
        <f>+VLOOKUP(A74,[2]LosTres!$A:$W,23,0)</f>
        <v>NULL</v>
      </c>
      <c r="R74">
        <v>0</v>
      </c>
      <c r="S74" t="str">
        <f>+VLOOKUP(A74,[1]BaseSAP!$B:$T,19,0)</f>
        <v>Presupuesto</v>
      </c>
      <c r="T74" t="str">
        <f>+VLOOKUP(S74,Catalogos!K:L,2,0)</f>
        <v>f) Presupuesto o avance financiero</v>
      </c>
      <c r="U74">
        <f>+VLOOKUP(A74,[2]LosTres!$A:$P,16,0)</f>
        <v>25012</v>
      </c>
      <c r="V74">
        <f>+VLOOKUP(A74,[2]LosTres!$A:$Y,25,0)</f>
        <v>21</v>
      </c>
      <c r="W74" t="str">
        <f>+VLOOKUP(V74,Catalogos!P:R,3,0)</f>
        <v xml:space="preserve">     Estudiante</v>
      </c>
      <c r="X74" t="str">
        <f>+VLOOKUP(A74,[1]BaseSAP!$B:$S,18,0)</f>
        <v>Información pública</v>
      </c>
    </row>
    <row r="75" spans="1:24" hidden="1" x14ac:dyDescent="0.25">
      <c r="A75" s="100">
        <v>6110000033216</v>
      </c>
      <c r="B75" s="90">
        <f>+VLOOKUP(A75,[1]BaseSAP!$B:$AB,15,0)</f>
        <v>42685</v>
      </c>
      <c r="C75" t="str">
        <f>+VLOOKUP(LEFT(A75,5),Catalogos!A:B,2,0)</f>
        <v>BM</v>
      </c>
      <c r="D75" t="str">
        <f>+VLOOKUP(LEFT(A75,5),Catalogos!A:C,3,0)</f>
        <v>Sistema de Solicitudes de la Plataforma Nacional de Transparencia</v>
      </c>
      <c r="E75" s="90">
        <f>+VLOOKUP(A75,[1]BaseSAP!$B:$AB,27,0)</f>
        <v>42690</v>
      </c>
      <c r="F75">
        <f t="shared" si="5"/>
        <v>11</v>
      </c>
      <c r="G75">
        <f t="shared" si="6"/>
        <v>11</v>
      </c>
      <c r="H75">
        <v>0</v>
      </c>
      <c r="I75">
        <f>+VLOOKUP(A75,[2]LosTres!$A:$AC,26,0)</f>
        <v>5</v>
      </c>
      <c r="J75" t="str">
        <f>+VLOOKUP(I75,Catalogos!E:F,2,0)</f>
        <v>Entrega por Internet (antes a través de INFOMEX)</v>
      </c>
      <c r="K75">
        <f>IF(E75&lt;&gt;0,NETWORKDAYS.INTL(B75,E75,1,Inhabiles!A:A)-1,0)</f>
        <v>3</v>
      </c>
      <c r="L75">
        <f t="shared" si="7"/>
        <v>1</v>
      </c>
      <c r="M75">
        <f t="shared" si="8"/>
        <v>0</v>
      </c>
      <c r="N75">
        <f t="shared" si="9"/>
        <v>0</v>
      </c>
      <c r="O75">
        <f>+VLOOKUP(A75,[2]LosTres!$A:$Y,25,0)</f>
        <v>21</v>
      </c>
      <c r="P75">
        <f>+VLOOKUP(O75,Catalogos!$H$2:$I$102,2,0)</f>
        <v>3</v>
      </c>
      <c r="Q75" t="str">
        <f>+VLOOKUP(A75,[2]LosTres!$A:$W,23,0)</f>
        <v>M</v>
      </c>
      <c r="R75">
        <v>0</v>
      </c>
      <c r="S75" t="str">
        <f>+VLOOKUP(A75,[1]BaseSAP!$B:$T,19,0)</f>
        <v>Política cambiaria</v>
      </c>
      <c r="T75" t="str">
        <f>+VLOOKUP(S75,Catalogos!K:L,2,0)</f>
        <v>c) Estadísticas</v>
      </c>
      <c r="U75">
        <f>+VLOOKUP(A75,[2]LosTres!$A:$P,16,0)</f>
        <v>25012</v>
      </c>
      <c r="V75">
        <f>+VLOOKUP(A75,[2]LosTres!$A:$Y,25,0)</f>
        <v>21</v>
      </c>
      <c r="W75" t="str">
        <f>+VLOOKUP(V75,Catalogos!P:R,3,0)</f>
        <v xml:space="preserve">     Estudiante</v>
      </c>
      <c r="X75" t="str">
        <f>+VLOOKUP(A75,[1]BaseSAP!$B:$S,18,0)</f>
        <v>Información pública</v>
      </c>
    </row>
    <row r="76" spans="1:24" s="94" customFormat="1" hidden="1" x14ac:dyDescent="0.25">
      <c r="A76" s="102">
        <v>6110000033316</v>
      </c>
      <c r="B76" s="103">
        <f>+VLOOKUP(A76,[1]BaseSAP!$B:$AB,15,0)</f>
        <v>42685</v>
      </c>
      <c r="C76" s="94" t="str">
        <f>+VLOOKUP(LEFT(A76,5),Catalogos!A:B,2,0)</f>
        <v>BM</v>
      </c>
      <c r="D76" s="94" t="str">
        <f>+VLOOKUP(LEFT(A76,5),Catalogos!A:C,3,0)</f>
        <v>Sistema de Solicitudes de la Plataforma Nacional de Transparencia</v>
      </c>
      <c r="E76" s="103">
        <f>+VLOOKUP(A76,[1]BaseSAP!$B:$AB,27,0)</f>
        <v>42705</v>
      </c>
      <c r="F76" s="94">
        <f t="shared" si="5"/>
        <v>11</v>
      </c>
      <c r="G76" s="94">
        <f t="shared" si="6"/>
        <v>12</v>
      </c>
      <c r="H76" s="94">
        <v>0</v>
      </c>
      <c r="I76" s="94">
        <f>+VLOOKUP(A76,[2]LosTres!$A:$AC,26,0)</f>
        <v>5</v>
      </c>
      <c r="J76" s="94" t="str">
        <f>+VLOOKUP(I76,Catalogos!E:F,2,0)</f>
        <v>Entrega por Internet (antes a través de INFOMEX)</v>
      </c>
      <c r="K76" s="94">
        <f>IF(E76&lt;&gt;0,NETWORKDAYS.INTL(B76,E76,1,Inhabiles!A:A)-1,0)</f>
        <v>14</v>
      </c>
      <c r="L76" s="94">
        <f t="shared" si="7"/>
        <v>0</v>
      </c>
      <c r="M76" s="94">
        <f t="shared" si="8"/>
        <v>0</v>
      </c>
      <c r="N76" s="94">
        <f t="shared" si="9"/>
        <v>0</v>
      </c>
      <c r="O76" s="94">
        <f>+VLOOKUP(A76,[2]LosTres!$A:$Y,25,0)</f>
        <v>21</v>
      </c>
      <c r="P76" s="94">
        <f>+VLOOKUP(O76,Catalogos!$H$2:$I$102,2,0)</f>
        <v>3</v>
      </c>
      <c r="Q76" s="94" t="str">
        <f>+VLOOKUP(A76,[2]LosTres!$A:$W,23,0)</f>
        <v>M</v>
      </c>
      <c r="R76" s="94">
        <v>0</v>
      </c>
      <c r="S76" s="96">
        <v>0</v>
      </c>
      <c r="T76" s="96">
        <v>0</v>
      </c>
      <c r="U76" s="94">
        <f>+VLOOKUP(A76,[2]LosTres!$A:$P,16,0)</f>
        <v>25012</v>
      </c>
      <c r="V76" s="94">
        <f>+VLOOKUP(A76,[2]LosTres!$A:$Y,25,0)</f>
        <v>21</v>
      </c>
      <c r="W76" s="94" t="str">
        <f>+VLOOKUP(V76,Catalogos!P:R,3,0)</f>
        <v xml:space="preserve">     Estudiante</v>
      </c>
      <c r="X76" s="94" t="str">
        <f>+VLOOKUP(A76,[1]BaseSAP!$B:$S,18,0)</f>
        <v>Información pública</v>
      </c>
    </row>
    <row r="77" spans="1:24" hidden="1" x14ac:dyDescent="0.25">
      <c r="A77" s="100">
        <v>6110000033416</v>
      </c>
      <c r="B77" s="90">
        <f>+VLOOKUP(A77,[1]BaseSAP!$B:$AB,15,0)</f>
        <v>42685</v>
      </c>
      <c r="C77" t="str">
        <f>+VLOOKUP(LEFT(A77,5),Catalogos!A:B,2,0)</f>
        <v>BM</v>
      </c>
      <c r="D77" t="str">
        <f>+VLOOKUP(LEFT(A77,5),Catalogos!A:C,3,0)</f>
        <v>Sistema de Solicitudes de la Plataforma Nacional de Transparencia</v>
      </c>
      <c r="E77" s="90">
        <f>+VLOOKUP(A77,[1]BaseSAP!$B:$AB,27,0)</f>
        <v>42689</v>
      </c>
      <c r="F77">
        <f t="shared" si="5"/>
        <v>11</v>
      </c>
      <c r="G77">
        <f t="shared" si="6"/>
        <v>11</v>
      </c>
      <c r="H77">
        <v>0</v>
      </c>
      <c r="I77">
        <f>+VLOOKUP(A77,[2]LosTres!$A:$AC,26,0)</f>
        <v>5</v>
      </c>
      <c r="J77" t="str">
        <f>+VLOOKUP(I77,Catalogos!E:F,2,0)</f>
        <v>Entrega por Internet (antes a través de INFOMEX)</v>
      </c>
      <c r="K77">
        <f>IF(E77&lt;&gt;0,NETWORKDAYS.INTL(B77,E77,1,Inhabiles!A:A)-1,0)</f>
        <v>2</v>
      </c>
      <c r="L77">
        <f t="shared" si="7"/>
        <v>1</v>
      </c>
      <c r="M77">
        <f t="shared" si="8"/>
        <v>0</v>
      </c>
      <c r="N77">
        <f t="shared" si="9"/>
        <v>0</v>
      </c>
      <c r="O77">
        <f>+VLOOKUP(A77,[2]LosTres!$A:$Y,25,0)</f>
        <v>21</v>
      </c>
      <c r="P77">
        <f>+VLOOKUP(O77,Catalogos!$H$2:$I$102,2,0)</f>
        <v>3</v>
      </c>
      <c r="Q77" t="str">
        <f>+VLOOKUP(A77,[2]LosTres!$A:$W,23,0)</f>
        <v>M</v>
      </c>
      <c r="R77">
        <v>0</v>
      </c>
      <c r="S77" t="str">
        <f>+VLOOKUP(A77,[1]BaseSAP!$B:$T,19,0)</f>
        <v>Sueldos y salarios</v>
      </c>
      <c r="T77" t="str">
        <f>+VLOOKUP(S77,Catalogos!K:L,2,0)</f>
        <v>a) Sueldos</v>
      </c>
      <c r="U77">
        <f>+VLOOKUP(A77,[2]LosTres!$A:$P,16,0)</f>
        <v>25012</v>
      </c>
      <c r="V77">
        <f>+VLOOKUP(A77,[2]LosTres!$A:$Y,25,0)</f>
        <v>21</v>
      </c>
      <c r="W77" t="str">
        <f>+VLOOKUP(V77,Catalogos!P:R,3,0)</f>
        <v xml:space="preserve">     Estudiante</v>
      </c>
      <c r="X77" t="str">
        <f>+VLOOKUP(A77,[1]BaseSAP!$B:$S,18,0)</f>
        <v>Información pública</v>
      </c>
    </row>
    <row r="78" spans="1:24" hidden="1" x14ac:dyDescent="0.25">
      <c r="A78" s="100">
        <v>6110000033516</v>
      </c>
      <c r="B78" s="90">
        <f>+VLOOKUP(A78,[1]BaseSAP!$B:$AB,15,0)</f>
        <v>42685</v>
      </c>
      <c r="C78" t="str">
        <f>+VLOOKUP(LEFT(A78,5),Catalogos!A:B,2,0)</f>
        <v>BM</v>
      </c>
      <c r="D78" t="str">
        <f>+VLOOKUP(LEFT(A78,5),Catalogos!A:C,3,0)</f>
        <v>Sistema de Solicitudes de la Plataforma Nacional de Transparencia</v>
      </c>
      <c r="E78" s="90">
        <f>+VLOOKUP(A78,[1]BaseSAP!$B:$AB,27,0)</f>
        <v>42690</v>
      </c>
      <c r="F78">
        <f t="shared" si="5"/>
        <v>11</v>
      </c>
      <c r="G78">
        <f t="shared" si="6"/>
        <v>11</v>
      </c>
      <c r="H78">
        <v>0</v>
      </c>
      <c r="I78">
        <f>+VLOOKUP(A78,[2]LosTres!$A:$AC,26,0)</f>
        <v>5</v>
      </c>
      <c r="J78" t="str">
        <f>+VLOOKUP(I78,Catalogos!E:F,2,0)</f>
        <v>Entrega por Internet (antes a través de INFOMEX)</v>
      </c>
      <c r="K78">
        <f>IF(E78&lt;&gt;0,NETWORKDAYS.INTL(B78,E78,1,Inhabiles!A:A)-1,0)</f>
        <v>3</v>
      </c>
      <c r="L78">
        <f t="shared" si="7"/>
        <v>1</v>
      </c>
      <c r="M78">
        <f t="shared" si="8"/>
        <v>0</v>
      </c>
      <c r="N78">
        <f t="shared" si="9"/>
        <v>0</v>
      </c>
      <c r="O78">
        <f>+VLOOKUP(A78,[2]LosTres!$A:$Y,25,0)</f>
        <v>33</v>
      </c>
      <c r="P78">
        <f>+VLOOKUP(O78,Catalogos!$H$2:$I$102,2,0)</f>
        <v>5</v>
      </c>
      <c r="Q78" t="str">
        <f>+VLOOKUP(A78,[2]LosTres!$A:$W,23,0)</f>
        <v>H</v>
      </c>
      <c r="R78">
        <v>0</v>
      </c>
      <c r="S78" t="str">
        <f>+VLOOKUP(A78,[1]BaseSAP!$B:$T,19,0)</f>
        <v>Acceso a la información</v>
      </c>
      <c r="T78" t="str">
        <f>+VLOOKUP(S78,Catalogos!K:L,2,0)</f>
        <v>h)  Otros*</v>
      </c>
      <c r="U78">
        <f>+VLOOKUP(A78,[2]LosTres!$A:$P,16,0)</f>
        <v>25012</v>
      </c>
      <c r="V78">
        <f>+VLOOKUP(A78,[2]LosTres!$A:$Y,25,0)</f>
        <v>33</v>
      </c>
      <c r="W78" t="e">
        <f>+VLOOKUP(V78,Catalogos!P:R,3,0)</f>
        <v>#N/A</v>
      </c>
      <c r="X78" t="str">
        <f>+VLOOKUP(A78,[1]BaseSAP!$B:$S,18,0)</f>
        <v>Información pública</v>
      </c>
    </row>
    <row r="79" spans="1:24" hidden="1" x14ac:dyDescent="0.25">
      <c r="A79" s="100">
        <v>6110000033616</v>
      </c>
      <c r="B79" s="90">
        <f>+VLOOKUP(A79,[1]BaseSAP!$B:$AB,15,0)</f>
        <v>42685</v>
      </c>
      <c r="C79" t="str">
        <f>+VLOOKUP(LEFT(A79,5),Catalogos!A:B,2,0)</f>
        <v>BM</v>
      </c>
      <c r="D79" t="str">
        <f>+VLOOKUP(LEFT(A79,5),Catalogos!A:C,3,0)</f>
        <v>Sistema de Solicitudes de la Plataforma Nacional de Transparencia</v>
      </c>
      <c r="E79" s="90">
        <f>+VLOOKUP(A79,[1]BaseSAP!$B:$AB,27,0)</f>
        <v>42689</v>
      </c>
      <c r="F79">
        <f t="shared" si="5"/>
        <v>11</v>
      </c>
      <c r="G79">
        <f t="shared" si="6"/>
        <v>11</v>
      </c>
      <c r="H79">
        <v>0</v>
      </c>
      <c r="I79">
        <f>+VLOOKUP(A79,[2]LosTres!$A:$AC,26,0)</f>
        <v>5</v>
      </c>
      <c r="J79" t="str">
        <f>+VLOOKUP(I79,Catalogos!E:F,2,0)</f>
        <v>Entrega por Internet (antes a través de INFOMEX)</v>
      </c>
      <c r="K79">
        <f>IF(E79&lt;&gt;0,NETWORKDAYS.INTL(B79,E79,1,Inhabiles!A:A)-1,0)</f>
        <v>2</v>
      </c>
      <c r="L79">
        <f t="shared" si="7"/>
        <v>1</v>
      </c>
      <c r="M79">
        <f t="shared" si="8"/>
        <v>0</v>
      </c>
      <c r="N79">
        <f t="shared" si="9"/>
        <v>0</v>
      </c>
      <c r="O79">
        <f>+VLOOKUP(A79,[2]LosTres!$A:$Y,25,0)</f>
        <v>42</v>
      </c>
      <c r="P79">
        <f>+VLOOKUP(O79,Catalogos!$H$2:$I$102,2,0)</f>
        <v>7</v>
      </c>
      <c r="Q79" t="str">
        <f>+VLOOKUP(A79,[2]LosTres!$A:$W,23,0)</f>
        <v>H</v>
      </c>
      <c r="R79">
        <v>0</v>
      </c>
      <c r="S79" t="str">
        <f>+VLOOKUP(A79,[1]BaseSAP!$B:$T,19,0)</f>
        <v>Sueldos y salarios</v>
      </c>
      <c r="T79" t="str">
        <f>+VLOOKUP(S79,Catalogos!K:L,2,0)</f>
        <v>a) Sueldos</v>
      </c>
      <c r="U79">
        <f>+VLOOKUP(A79,[2]LosTres!$A:$P,16,0)</f>
        <v>25012</v>
      </c>
      <c r="V79">
        <f>+VLOOKUP(A79,[2]LosTres!$A:$Y,25,0)</f>
        <v>42</v>
      </c>
      <c r="W79" t="e">
        <f>+VLOOKUP(V79,Catalogos!P:R,3,0)</f>
        <v>#N/A</v>
      </c>
      <c r="X79" t="str">
        <f>+VLOOKUP(A79,[1]BaseSAP!$B:$S,18,0)</f>
        <v>Información pública</v>
      </c>
    </row>
    <row r="80" spans="1:24" hidden="1" x14ac:dyDescent="0.25">
      <c r="A80" s="100">
        <v>6110000033716</v>
      </c>
      <c r="B80" s="90">
        <f>+VLOOKUP(A80,[1]BaseSAP!$B:$AB,15,0)</f>
        <v>42685</v>
      </c>
      <c r="C80" t="str">
        <f>+VLOOKUP(LEFT(A80,5),Catalogos!A:B,2,0)</f>
        <v>BM</v>
      </c>
      <c r="D80" t="str">
        <f>+VLOOKUP(LEFT(A80,5),Catalogos!A:C,3,0)</f>
        <v>Sistema de Solicitudes de la Plataforma Nacional de Transparencia</v>
      </c>
      <c r="E80" s="90">
        <f>+VLOOKUP(A80,[1]BaseSAP!$B:$AB,27,0)</f>
        <v>42689</v>
      </c>
      <c r="F80">
        <f t="shared" si="5"/>
        <v>11</v>
      </c>
      <c r="G80">
        <f t="shared" si="6"/>
        <v>11</v>
      </c>
      <c r="H80">
        <v>0</v>
      </c>
      <c r="I80">
        <f>+VLOOKUP(A80,[2]LosTres!$A:$AC,26,0)</f>
        <v>5</v>
      </c>
      <c r="J80" t="str">
        <f>+VLOOKUP(I80,Catalogos!E:F,2,0)</f>
        <v>Entrega por Internet (antes a través de INFOMEX)</v>
      </c>
      <c r="K80">
        <f>IF(E80&lt;&gt;0,NETWORKDAYS.INTL(B80,E80,1,Inhabiles!A:A)-1,0)</f>
        <v>2</v>
      </c>
      <c r="L80">
        <f t="shared" si="7"/>
        <v>1</v>
      </c>
      <c r="M80">
        <f t="shared" si="8"/>
        <v>0</v>
      </c>
      <c r="N80">
        <f t="shared" si="9"/>
        <v>0</v>
      </c>
      <c r="O80">
        <f>+VLOOKUP(A80,[2]LosTres!$A:$Y,25,0)</f>
        <v>10</v>
      </c>
      <c r="P80">
        <f>+VLOOKUP(O80,Catalogos!$H$2:$I$102,2,0)</f>
        <v>1</v>
      </c>
      <c r="Q80" t="str">
        <f>+VLOOKUP(A80,[2]LosTres!$A:$W,23,0)</f>
        <v>H</v>
      </c>
      <c r="R80">
        <v>0</v>
      </c>
      <c r="S80" t="str">
        <f>+VLOOKUP(A80,[1]BaseSAP!$B:$T,19,0)</f>
        <v>Acceso a la información</v>
      </c>
      <c r="T80" t="str">
        <f>+VLOOKUP(S80,Catalogos!K:L,2,0)</f>
        <v>h)  Otros*</v>
      </c>
      <c r="U80">
        <f>+VLOOKUP(A80,[2]LosTres!$A:$P,16,0)</f>
        <v>25012</v>
      </c>
      <c r="V80">
        <f>+VLOOKUP(A80,[2]LosTres!$A:$Y,25,0)</f>
        <v>10</v>
      </c>
      <c r="W80" t="str">
        <f>+VLOOKUP(V80,Catalogos!P:R,3,0)</f>
        <v>Ámbito Empresarial</v>
      </c>
      <c r="X80" t="str">
        <f>+VLOOKUP(A80,[1]BaseSAP!$B:$S,18,0)</f>
        <v>Información no competencia del BM</v>
      </c>
    </row>
    <row r="81" spans="1:24" hidden="1" x14ac:dyDescent="0.25">
      <c r="A81" s="100">
        <v>6110000033816</v>
      </c>
      <c r="B81" s="90">
        <f>+VLOOKUP(A81,[1]BaseSAP!$B:$AB,15,0)</f>
        <v>42685</v>
      </c>
      <c r="C81" t="str">
        <f>+VLOOKUP(LEFT(A81,5),Catalogos!A:B,2,0)</f>
        <v>BM</v>
      </c>
      <c r="D81" t="str">
        <f>+VLOOKUP(LEFT(A81,5),Catalogos!A:C,3,0)</f>
        <v>Sistema de Solicitudes de la Plataforma Nacional de Transparencia</v>
      </c>
      <c r="E81" s="90">
        <f>+VLOOKUP(A81,[1]BaseSAP!$B:$AB,27,0)</f>
        <v>42689</v>
      </c>
      <c r="F81">
        <f t="shared" si="5"/>
        <v>11</v>
      </c>
      <c r="G81">
        <f t="shared" si="6"/>
        <v>11</v>
      </c>
      <c r="H81">
        <v>0</v>
      </c>
      <c r="I81">
        <f>+VLOOKUP(A81,[2]LosTres!$A:$AC,26,0)</f>
        <v>5</v>
      </c>
      <c r="J81" t="str">
        <f>+VLOOKUP(I81,Catalogos!E:F,2,0)</f>
        <v>Entrega por Internet (antes a través de INFOMEX)</v>
      </c>
      <c r="K81">
        <f>IF(E81&lt;&gt;0,NETWORKDAYS.INTL(B81,E81,1,Inhabiles!A:A)-1,0)</f>
        <v>2</v>
      </c>
      <c r="L81" s="96">
        <f t="shared" si="7"/>
        <v>1</v>
      </c>
      <c r="M81">
        <f t="shared" si="8"/>
        <v>0</v>
      </c>
      <c r="N81">
        <f t="shared" si="9"/>
        <v>0</v>
      </c>
      <c r="O81">
        <f>+VLOOKUP(A81,[2]LosTres!$A:$Y,25,0)</f>
        <v>21</v>
      </c>
      <c r="P81">
        <f>+VLOOKUP(O81,Catalogos!$H$2:$I$102,2,0)</f>
        <v>3</v>
      </c>
      <c r="Q81" t="str">
        <f>+VLOOKUP(A81,[2]LosTres!$A:$W,23,0)</f>
        <v>M</v>
      </c>
      <c r="R81">
        <v>0</v>
      </c>
      <c r="S81" t="str">
        <f>+VLOOKUP(A81,[1]BaseSAP!$B:$T,19,0)</f>
        <v>Sueldos y salarios</v>
      </c>
      <c r="T81" t="str">
        <f>+VLOOKUP(S81,Catalogos!K:L,2,0)</f>
        <v>a) Sueldos</v>
      </c>
      <c r="U81">
        <f>+VLOOKUP(A81,[2]LosTres!$A:$P,16,0)</f>
        <v>25012</v>
      </c>
      <c r="V81">
        <f>+VLOOKUP(A81,[2]LosTres!$A:$Y,25,0)</f>
        <v>21</v>
      </c>
      <c r="W81" t="str">
        <f>+VLOOKUP(V81,Catalogos!P:R,3,0)</f>
        <v xml:space="preserve">     Estudiante</v>
      </c>
      <c r="X81" t="str">
        <f>+VLOOKUP(A81,[1]BaseSAP!$B:$S,18,0)</f>
        <v>Información pública</v>
      </c>
    </row>
    <row r="82" spans="1:24" hidden="1" x14ac:dyDescent="0.25">
      <c r="A82" s="100">
        <v>6110000033916</v>
      </c>
      <c r="B82" s="90">
        <f>+VLOOKUP(A82,[1]BaseSAP!$B:$AB,15,0)</f>
        <v>42685</v>
      </c>
      <c r="C82" t="str">
        <f>+VLOOKUP(LEFT(A82,5),Catalogos!A:B,2,0)</f>
        <v>BM</v>
      </c>
      <c r="D82" t="str">
        <f>+VLOOKUP(LEFT(A82,5),Catalogos!A:C,3,0)</f>
        <v>Sistema de Solicitudes de la Plataforma Nacional de Transparencia</v>
      </c>
      <c r="E82" s="90">
        <f>+VLOOKUP(A82,[1]BaseSAP!$B:$AB,27,0)</f>
        <v>42689</v>
      </c>
      <c r="F82">
        <f t="shared" si="5"/>
        <v>11</v>
      </c>
      <c r="G82">
        <f t="shared" si="6"/>
        <v>11</v>
      </c>
      <c r="H82">
        <v>0</v>
      </c>
      <c r="I82">
        <f>+VLOOKUP(A82,[2]LosTres!$A:$AC,26,0)</f>
        <v>5</v>
      </c>
      <c r="J82" t="str">
        <f>+VLOOKUP(I82,Catalogos!E:F,2,0)</f>
        <v>Entrega por Internet (antes a través de INFOMEX)</v>
      </c>
      <c r="K82">
        <f>IF(E82&lt;&gt;0,NETWORKDAYS.INTL(B82,E82,1,Inhabiles!A:A)-1,0)</f>
        <v>2</v>
      </c>
      <c r="L82">
        <f t="shared" si="7"/>
        <v>1</v>
      </c>
      <c r="M82">
        <f t="shared" si="8"/>
        <v>0</v>
      </c>
      <c r="N82">
        <f t="shared" si="9"/>
        <v>0</v>
      </c>
      <c r="O82">
        <f>+VLOOKUP(A82,[2]LosTres!$A:$Y,25,0)</f>
        <v>33</v>
      </c>
      <c r="P82">
        <f>+VLOOKUP(O82,Catalogos!$H$2:$I$102,2,0)</f>
        <v>5</v>
      </c>
      <c r="Q82" t="str">
        <f>+VLOOKUP(A82,[2]LosTres!$A:$W,23,0)</f>
        <v>H</v>
      </c>
      <c r="R82">
        <v>0</v>
      </c>
      <c r="S82" t="str">
        <f>+VLOOKUP(A82,[1]BaseSAP!$B:$T,19,0)</f>
        <v>Acceso a la información</v>
      </c>
      <c r="T82" t="str">
        <f>+VLOOKUP(S82,Catalogos!K:L,2,0)</f>
        <v>h)  Otros*</v>
      </c>
      <c r="U82">
        <f>+VLOOKUP(A82,[2]LosTres!$A:$P,16,0)</f>
        <v>25012</v>
      </c>
      <c r="V82">
        <f>+VLOOKUP(A82,[2]LosTres!$A:$Y,25,0)</f>
        <v>33</v>
      </c>
      <c r="W82" t="e">
        <f>+VLOOKUP(V82,Catalogos!P:R,3,0)</f>
        <v>#N/A</v>
      </c>
      <c r="X82" t="str">
        <f>+VLOOKUP(A82,[1]BaseSAP!$B:$S,18,0)</f>
        <v>Información no competencia del BM</v>
      </c>
    </row>
    <row r="83" spans="1:24" hidden="1" x14ac:dyDescent="0.25">
      <c r="A83" s="100">
        <v>6110000034016</v>
      </c>
      <c r="B83" s="90">
        <f>+VLOOKUP(A83,[1]BaseSAP!$B:$AB,15,0)</f>
        <v>42685</v>
      </c>
      <c r="C83" t="str">
        <f>+VLOOKUP(LEFT(A83,5),Catalogos!A:B,2,0)</f>
        <v>BM</v>
      </c>
      <c r="D83" t="str">
        <f>+VLOOKUP(LEFT(A83,5),Catalogos!A:C,3,0)</f>
        <v>Sistema de Solicitudes de la Plataforma Nacional de Transparencia</v>
      </c>
      <c r="E83" s="90">
        <f>+VLOOKUP(A83,[1]BaseSAP!$B:$AB,27,0)</f>
        <v>42703</v>
      </c>
      <c r="F83">
        <f t="shared" si="5"/>
        <v>11</v>
      </c>
      <c r="G83">
        <f t="shared" si="6"/>
        <v>11</v>
      </c>
      <c r="H83">
        <v>0</v>
      </c>
      <c r="I83">
        <f>+VLOOKUP(A83,[2]LosTres!$A:$AC,26,0)</f>
        <v>5</v>
      </c>
      <c r="J83" t="str">
        <f>+VLOOKUP(I83,Catalogos!E:F,2,0)</f>
        <v>Entrega por Internet (antes a través de INFOMEX)</v>
      </c>
      <c r="K83">
        <f>IF(E83&lt;&gt;0,NETWORKDAYS.INTL(B83,E83,1,Inhabiles!A:A)-1,0)</f>
        <v>12</v>
      </c>
      <c r="L83" s="96">
        <f t="shared" si="7"/>
        <v>0</v>
      </c>
      <c r="M83">
        <f t="shared" si="8"/>
        <v>0</v>
      </c>
      <c r="N83">
        <f t="shared" si="9"/>
        <v>0</v>
      </c>
      <c r="O83">
        <f>+VLOOKUP(A83,[2]LosTres!$A:$Y,25,0)</f>
        <v>0</v>
      </c>
      <c r="P83">
        <f>+VLOOKUP(O83,Catalogos!$H$2:$I$102,2,0)</f>
        <v>14</v>
      </c>
      <c r="Q83" t="str">
        <f>+VLOOKUP(A83,[2]LosTres!$A:$W,23,0)</f>
        <v>H</v>
      </c>
      <c r="R83">
        <v>0</v>
      </c>
      <c r="S83" t="str">
        <f>+VLOOKUP(A83,[1]BaseSAP!$B:$T,19,0)</f>
        <v>Tipos de cambio</v>
      </c>
      <c r="T83" t="str">
        <f>+VLOOKUP(S83,Catalogos!K:L,2,0)</f>
        <v>c) Estadísticas</v>
      </c>
      <c r="U83">
        <f>+VLOOKUP(A83,[2]LosTres!$A:$P,16,0)</f>
        <v>25012</v>
      </c>
      <c r="V83">
        <f>+VLOOKUP(A83,[2]LosTres!$A:$Y,25,0)</f>
        <v>0</v>
      </c>
      <c r="W83">
        <f>+VLOOKUP(V83,Catalogos!P:R,3,0)</f>
        <v>0</v>
      </c>
      <c r="X83" t="str">
        <f>+VLOOKUP(A83,[1]BaseSAP!$B:$S,18,0)</f>
        <v>Información pública</v>
      </c>
    </row>
    <row r="84" spans="1:24" hidden="1" x14ac:dyDescent="0.25">
      <c r="A84" s="100">
        <v>6110000034116</v>
      </c>
      <c r="B84" s="90">
        <f>+VLOOKUP(A84,[1]BaseSAP!$B:$AB,15,0)</f>
        <v>42685</v>
      </c>
      <c r="C84" t="str">
        <f>+VLOOKUP(LEFT(A84,5),Catalogos!A:B,2,0)</f>
        <v>BM</v>
      </c>
      <c r="D84" t="str">
        <f>+VLOOKUP(LEFT(A84,5),Catalogos!A:C,3,0)</f>
        <v>Sistema de Solicitudes de la Plataforma Nacional de Transparencia</v>
      </c>
      <c r="E84" s="90">
        <f>+VLOOKUP(A84,[1]BaseSAP!$B:$AB,27,0)</f>
        <v>42689</v>
      </c>
      <c r="F84">
        <f t="shared" si="5"/>
        <v>11</v>
      </c>
      <c r="G84">
        <f t="shared" si="6"/>
        <v>11</v>
      </c>
      <c r="H84">
        <v>0</v>
      </c>
      <c r="I84">
        <f>+VLOOKUP(A84,[2]LosTres!$A:$AC,26,0)</f>
        <v>5</v>
      </c>
      <c r="J84" t="str">
        <f>+VLOOKUP(I84,Catalogos!E:F,2,0)</f>
        <v>Entrega por Internet (antes a través de INFOMEX)</v>
      </c>
      <c r="K84">
        <f>IF(E84&lt;&gt;0,NETWORKDAYS.INTL(B84,E84,1,Inhabiles!A:A)-1,0)</f>
        <v>2</v>
      </c>
      <c r="L84">
        <f t="shared" si="7"/>
        <v>1</v>
      </c>
      <c r="M84">
        <f t="shared" si="8"/>
        <v>0</v>
      </c>
      <c r="N84">
        <f t="shared" si="9"/>
        <v>0</v>
      </c>
      <c r="O84">
        <f>+VLOOKUP(A84,[2]LosTres!$A:$Y,25,0)</f>
        <v>0</v>
      </c>
      <c r="P84">
        <f>+VLOOKUP(O84,Catalogos!$H$2:$I$102,2,0)</f>
        <v>14</v>
      </c>
      <c r="Q84" t="str">
        <f>+VLOOKUP(A84,[2]LosTres!$A:$W,23,0)</f>
        <v>H</v>
      </c>
      <c r="R84">
        <v>0</v>
      </c>
      <c r="S84" t="str">
        <f>+VLOOKUP(A84,[1]BaseSAP!$B:$T,19,0)</f>
        <v>Sueldos y salarios</v>
      </c>
      <c r="T84" t="str">
        <f>+VLOOKUP(S84,Catalogos!K:L,2,0)</f>
        <v>a) Sueldos</v>
      </c>
      <c r="U84">
        <f>+VLOOKUP(A84,[2]LosTres!$A:$P,16,0)</f>
        <v>25012</v>
      </c>
      <c r="V84">
        <f>+VLOOKUP(A84,[2]LosTres!$A:$Y,25,0)</f>
        <v>0</v>
      </c>
      <c r="W84">
        <f>+VLOOKUP(V84,Catalogos!P:R,3,0)</f>
        <v>0</v>
      </c>
      <c r="X84" t="str">
        <f>+VLOOKUP(A84,[1]BaseSAP!$B:$S,18,0)</f>
        <v>Información pública</v>
      </c>
    </row>
    <row r="85" spans="1:24" hidden="1" x14ac:dyDescent="0.25">
      <c r="A85" s="100">
        <v>6110000034216</v>
      </c>
      <c r="B85" s="90">
        <f>+VLOOKUP(A85,[1]BaseSAP!$B:$AB,15,0)</f>
        <v>42685</v>
      </c>
      <c r="C85" t="str">
        <f>+VLOOKUP(LEFT(A85,5),Catalogos!A:B,2,0)</f>
        <v>BM</v>
      </c>
      <c r="D85" t="str">
        <f>+VLOOKUP(LEFT(A85,5),Catalogos!A:C,3,0)</f>
        <v>Sistema de Solicitudes de la Plataforma Nacional de Transparencia</v>
      </c>
      <c r="E85" s="90">
        <f>+VLOOKUP(A85,[1]BaseSAP!$B:$AB,27,0)</f>
        <v>42690</v>
      </c>
      <c r="F85">
        <f t="shared" si="5"/>
        <v>11</v>
      </c>
      <c r="G85">
        <f t="shared" si="6"/>
        <v>11</v>
      </c>
      <c r="H85">
        <v>0</v>
      </c>
      <c r="I85">
        <f>+VLOOKUP(A85,[2]LosTres!$A:$AC,26,0)</f>
        <v>5</v>
      </c>
      <c r="J85" t="str">
        <f>+VLOOKUP(I85,Catalogos!E:F,2,0)</f>
        <v>Entrega por Internet (antes a través de INFOMEX)</v>
      </c>
      <c r="K85">
        <f>IF(E85&lt;&gt;0,NETWORKDAYS.INTL(B85,E85,1,Inhabiles!A:A)-1,0)</f>
        <v>3</v>
      </c>
      <c r="L85">
        <f t="shared" si="7"/>
        <v>1</v>
      </c>
      <c r="M85">
        <f t="shared" si="8"/>
        <v>0</v>
      </c>
      <c r="N85">
        <f t="shared" si="9"/>
        <v>0</v>
      </c>
      <c r="O85">
        <f>+VLOOKUP(A85,[2]LosTres!$A:$Y,25,0)</f>
        <v>33</v>
      </c>
      <c r="P85">
        <f>+VLOOKUP(O85,Catalogos!$H$2:$I$102,2,0)</f>
        <v>5</v>
      </c>
      <c r="Q85" t="str">
        <f>+VLOOKUP(A85,[2]LosTres!$A:$W,23,0)</f>
        <v>H</v>
      </c>
      <c r="R85">
        <v>0</v>
      </c>
      <c r="S85" t="str">
        <f>+VLOOKUP(A85,[1]BaseSAP!$B:$T,19,0)</f>
        <v>Balance general</v>
      </c>
      <c r="T85" t="str">
        <f>+VLOOKUP(S85,Catalogos!K:L,2,0)</f>
        <v>f) Presupuesto o avance financiero</v>
      </c>
      <c r="U85">
        <f>+VLOOKUP(A85,[2]LosTres!$A:$P,16,0)</f>
        <v>25012</v>
      </c>
      <c r="V85">
        <f>+VLOOKUP(A85,[2]LosTres!$A:$Y,25,0)</f>
        <v>33</v>
      </c>
      <c r="W85" t="e">
        <f>+VLOOKUP(V85,Catalogos!P:R,3,0)</f>
        <v>#N/A</v>
      </c>
      <c r="X85" t="str">
        <f>+VLOOKUP(A85,[1]BaseSAP!$B:$S,18,0)</f>
        <v>Información pública</v>
      </c>
    </row>
    <row r="86" spans="1:24" hidden="1" x14ac:dyDescent="0.25">
      <c r="A86" s="100">
        <v>6110000034316</v>
      </c>
      <c r="B86" s="90">
        <f>+VLOOKUP(A86,[1]BaseSAP!$B:$AB,15,0)</f>
        <v>42685</v>
      </c>
      <c r="C86" t="str">
        <f>+VLOOKUP(LEFT(A86,5),Catalogos!A:B,2,0)</f>
        <v>BM</v>
      </c>
      <c r="D86" t="str">
        <f>+VLOOKUP(LEFT(A86,5),Catalogos!A:C,3,0)</f>
        <v>Sistema de Solicitudes de la Plataforma Nacional de Transparencia</v>
      </c>
      <c r="E86" s="90">
        <f>+VLOOKUP(A86,[1]BaseSAP!$B:$AB,27,0)</f>
        <v>42689</v>
      </c>
      <c r="F86">
        <f t="shared" si="5"/>
        <v>11</v>
      </c>
      <c r="G86">
        <f t="shared" si="6"/>
        <v>11</v>
      </c>
      <c r="H86">
        <v>0</v>
      </c>
      <c r="I86">
        <f>+VLOOKUP(A86,[2]LosTres!$A:$AC,26,0)</f>
        <v>5</v>
      </c>
      <c r="J86" t="str">
        <f>+VLOOKUP(I86,Catalogos!E:F,2,0)</f>
        <v>Entrega por Internet (antes a través de INFOMEX)</v>
      </c>
      <c r="K86">
        <f>IF(E86&lt;&gt;0,NETWORKDAYS.INTL(B86,E86,1,Inhabiles!A:A)-1,0)</f>
        <v>2</v>
      </c>
      <c r="L86">
        <f t="shared" si="7"/>
        <v>1</v>
      </c>
      <c r="M86">
        <f t="shared" si="8"/>
        <v>0</v>
      </c>
      <c r="N86">
        <f t="shared" si="9"/>
        <v>0</v>
      </c>
      <c r="O86">
        <f>+VLOOKUP(A86,[2]LosTres!$A:$Y,25,0)</f>
        <v>21</v>
      </c>
      <c r="P86">
        <f>+VLOOKUP(O86,Catalogos!$H$2:$I$102,2,0)</f>
        <v>3</v>
      </c>
      <c r="Q86" t="str">
        <f>+VLOOKUP(A86,[2]LosTres!$A:$W,23,0)</f>
        <v>H</v>
      </c>
      <c r="R86">
        <v>0</v>
      </c>
      <c r="S86" t="str">
        <f>+VLOOKUP(A86,[1]BaseSAP!$B:$T,19,0)</f>
        <v>Sueldos y salarios</v>
      </c>
      <c r="T86" t="str">
        <f>+VLOOKUP(S86,Catalogos!K:L,2,0)</f>
        <v>a) Sueldos</v>
      </c>
      <c r="U86">
        <f>+VLOOKUP(A86,[2]LosTres!$A:$P,16,0)</f>
        <v>25012</v>
      </c>
      <c r="V86">
        <f>+VLOOKUP(A86,[2]LosTres!$A:$Y,25,0)</f>
        <v>21</v>
      </c>
      <c r="W86" t="str">
        <f>+VLOOKUP(V86,Catalogos!P:R,3,0)</f>
        <v xml:space="preserve">     Estudiante</v>
      </c>
      <c r="X86" t="str">
        <f>+VLOOKUP(A86,[1]BaseSAP!$B:$S,18,0)</f>
        <v>Información pública</v>
      </c>
    </row>
    <row r="87" spans="1:24" hidden="1" x14ac:dyDescent="0.25">
      <c r="A87" s="100">
        <v>6110000034416</v>
      </c>
      <c r="B87" s="90">
        <f>+VLOOKUP(A87,[1]BaseSAP!$B:$AB,15,0)</f>
        <v>42685</v>
      </c>
      <c r="C87" t="str">
        <f>+VLOOKUP(LEFT(A87,5),Catalogos!A:B,2,0)</f>
        <v>BM</v>
      </c>
      <c r="D87" t="str">
        <f>+VLOOKUP(LEFT(A87,5),Catalogos!A:C,3,0)</f>
        <v>Sistema de Solicitudes de la Plataforma Nacional de Transparencia</v>
      </c>
      <c r="E87" s="90">
        <f>+VLOOKUP(A87,[1]BaseSAP!$B:$AB,27,0)</f>
        <v>42688</v>
      </c>
      <c r="F87">
        <f t="shared" si="5"/>
        <v>11</v>
      </c>
      <c r="G87">
        <f t="shared" si="6"/>
        <v>11</v>
      </c>
      <c r="H87">
        <v>0</v>
      </c>
      <c r="I87">
        <f>+VLOOKUP(A87,[2]LosTres!$A:$AC,26,0)</f>
        <v>5</v>
      </c>
      <c r="J87" t="str">
        <f>+VLOOKUP(I87,Catalogos!E:F,2,0)</f>
        <v>Entrega por Internet (antes a través de INFOMEX)</v>
      </c>
      <c r="K87">
        <f>IF(E87&lt;&gt;0,NETWORKDAYS.INTL(B87,E87,1,Inhabiles!A:A)-1,0)</f>
        <v>1</v>
      </c>
      <c r="L87">
        <f t="shared" si="7"/>
        <v>1</v>
      </c>
      <c r="M87">
        <f t="shared" si="8"/>
        <v>0</v>
      </c>
      <c r="N87">
        <f t="shared" si="9"/>
        <v>0</v>
      </c>
      <c r="O87">
        <f>+VLOOKUP(A87,[2]LosTres!$A:$Y,25,0)</f>
        <v>42</v>
      </c>
      <c r="P87">
        <f>+VLOOKUP(O87,Catalogos!$H$2:$I$102,2,0)</f>
        <v>7</v>
      </c>
      <c r="Q87" t="str">
        <f>+VLOOKUP(A87,[2]LosTres!$A:$W,23,0)</f>
        <v>H</v>
      </c>
      <c r="R87">
        <v>0</v>
      </c>
      <c r="S87" t="str">
        <f>+VLOOKUP(A87,[1]BaseSAP!$B:$T,19,0)</f>
        <v>Objetivos de inflación</v>
      </c>
      <c r="T87" t="str">
        <f>+VLOOKUP(S87,Catalogos!K:L,2,0)</f>
        <v>c) Estadísticas</v>
      </c>
      <c r="U87">
        <f>+VLOOKUP(A87,[2]LosTres!$A:$P,16,0)</f>
        <v>25012</v>
      </c>
      <c r="V87">
        <f>+VLOOKUP(A87,[2]LosTres!$A:$Y,25,0)</f>
        <v>42</v>
      </c>
      <c r="W87" t="e">
        <f>+VLOOKUP(V87,Catalogos!P:R,3,0)</f>
        <v>#N/A</v>
      </c>
      <c r="X87" t="str">
        <f>+VLOOKUP(A87,[1]BaseSAP!$B:$S,18,0)</f>
        <v>Información pública</v>
      </c>
    </row>
    <row r="88" spans="1:24" hidden="1" x14ac:dyDescent="0.25">
      <c r="A88" s="100">
        <v>6110000034516</v>
      </c>
      <c r="B88" s="90">
        <f>+VLOOKUP(A88,[1]BaseSAP!$B:$AB,15,0)</f>
        <v>42685</v>
      </c>
      <c r="C88" t="str">
        <f>+VLOOKUP(LEFT(A88,5),Catalogos!A:B,2,0)</f>
        <v>BM</v>
      </c>
      <c r="D88" t="str">
        <f>+VLOOKUP(LEFT(A88,5),Catalogos!A:C,3,0)</f>
        <v>Sistema de Solicitudes de la Plataforma Nacional de Transparencia</v>
      </c>
      <c r="E88" s="90">
        <f>+VLOOKUP(A88,[1]BaseSAP!$B:$AB,27,0)</f>
        <v>42690</v>
      </c>
      <c r="F88">
        <f t="shared" si="5"/>
        <v>11</v>
      </c>
      <c r="G88">
        <f t="shared" si="6"/>
        <v>11</v>
      </c>
      <c r="H88">
        <v>0</v>
      </c>
      <c r="I88">
        <f>+VLOOKUP(A88,[2]LosTres!$A:$AC,26,0)</f>
        <v>5</v>
      </c>
      <c r="J88" t="str">
        <f>+VLOOKUP(I88,Catalogos!E:F,2,0)</f>
        <v>Entrega por Internet (antes a través de INFOMEX)</v>
      </c>
      <c r="K88">
        <f>IF(E88&lt;&gt;0,NETWORKDAYS.INTL(B88,E88,1,Inhabiles!A:A)-1,0)</f>
        <v>3</v>
      </c>
      <c r="L88">
        <v>0</v>
      </c>
      <c r="M88">
        <f t="shared" si="8"/>
        <v>1</v>
      </c>
      <c r="N88">
        <f t="shared" si="9"/>
        <v>0</v>
      </c>
      <c r="O88">
        <f>+VLOOKUP(A88,[2]LosTres!$A:$Y,25,0)</f>
        <v>58</v>
      </c>
      <c r="P88">
        <f>+VLOOKUP(O88,Catalogos!$H$2:$I$102,2,0)</f>
        <v>10</v>
      </c>
      <c r="Q88" t="str">
        <f>+VLOOKUP(A88,[2]LosTres!$A:$W,23,0)</f>
        <v>M</v>
      </c>
      <c r="R88">
        <v>0</v>
      </c>
      <c r="S88" t="str">
        <f>+VLOOKUP(A88,[1]BaseSAP!$B:$T,19,0)</f>
        <v>Administración de bienes inmuebles</v>
      </c>
      <c r="T88" t="str">
        <f>+VLOOKUP(S88,Catalogos!K:L,2,0)</f>
        <v>a) Estrategias de seguridad nacional</v>
      </c>
      <c r="U88">
        <f>+VLOOKUP(A88,[2]LosTres!$A:$P,16,0)</f>
        <v>25012</v>
      </c>
      <c r="V88">
        <f>+VLOOKUP(A88,[2]LosTres!$A:$Y,25,0)</f>
        <v>58</v>
      </c>
      <c r="W88" t="e">
        <f>+VLOOKUP(V88,Catalogos!P:R,3,0)</f>
        <v>#N/A</v>
      </c>
      <c r="X88" t="str">
        <f>+VLOOKUP(A88,[1]BaseSAP!$B:$S,18,0)</f>
        <v>Información pública</v>
      </c>
    </row>
    <row r="89" spans="1:24" hidden="1" x14ac:dyDescent="0.25">
      <c r="A89" s="100">
        <v>6110000034616</v>
      </c>
      <c r="B89" s="90">
        <f>+VLOOKUP(A89,[1]BaseSAP!$B:$AB,15,0)</f>
        <v>42685</v>
      </c>
      <c r="C89" t="str">
        <f>+VLOOKUP(LEFT(A89,5),Catalogos!A:B,2,0)</f>
        <v>BM</v>
      </c>
      <c r="D89" t="str">
        <f>+VLOOKUP(LEFT(A89,5),Catalogos!A:C,3,0)</f>
        <v>Sistema de Solicitudes de la Plataforma Nacional de Transparencia</v>
      </c>
      <c r="E89" s="90">
        <f>+VLOOKUP(A89,[1]BaseSAP!$B:$AB,27,0)</f>
        <v>42690</v>
      </c>
      <c r="F89">
        <f t="shared" si="5"/>
        <v>11</v>
      </c>
      <c r="G89">
        <f t="shared" si="6"/>
        <v>11</v>
      </c>
      <c r="H89">
        <v>0</v>
      </c>
      <c r="I89">
        <f>+VLOOKUP(A89,[2]LosTres!$A:$AC,26,0)</f>
        <v>5</v>
      </c>
      <c r="J89" t="str">
        <f>+VLOOKUP(I89,Catalogos!E:F,2,0)</f>
        <v>Entrega por Internet (antes a través de INFOMEX)</v>
      </c>
      <c r="K89">
        <f>IF(E89&lt;&gt;0,NETWORKDAYS.INTL(B89,E89,1,Inhabiles!A:A)-1,0)</f>
        <v>3</v>
      </c>
      <c r="L89">
        <f t="shared" si="7"/>
        <v>1</v>
      </c>
      <c r="M89">
        <f t="shared" si="8"/>
        <v>0</v>
      </c>
      <c r="N89">
        <f t="shared" si="9"/>
        <v>0</v>
      </c>
      <c r="O89">
        <f>+VLOOKUP(A89,[2]LosTres!$A:$Y,25,0)</f>
        <v>31</v>
      </c>
      <c r="P89">
        <f>+VLOOKUP(O89,Catalogos!$H$2:$I$102,2,0)</f>
        <v>5</v>
      </c>
      <c r="Q89" t="str">
        <f>+VLOOKUP(A89,[2]LosTres!$A:$W,23,0)</f>
        <v>H</v>
      </c>
      <c r="R89">
        <v>0</v>
      </c>
      <c r="S89" t="str">
        <f>+VLOOKUP(A89,[1]BaseSAP!$B:$T,19,0)</f>
        <v>Acceso a la información</v>
      </c>
      <c r="T89" t="str">
        <f>+VLOOKUP(S89,Catalogos!K:L,2,0)</f>
        <v>h)  Otros*</v>
      </c>
      <c r="U89">
        <f>+VLOOKUP(A89,[2]LosTres!$A:$P,16,0)</f>
        <v>25012</v>
      </c>
      <c r="V89">
        <f>+VLOOKUP(A89,[2]LosTres!$A:$Y,25,0)</f>
        <v>31</v>
      </c>
      <c r="W89" t="str">
        <f>+VLOOKUP(V89,Catalogos!P:R,3,0)</f>
        <v xml:space="preserve">     Federal</v>
      </c>
      <c r="X89" t="str">
        <f>+VLOOKUP(A89,[1]BaseSAP!$B:$S,18,0)</f>
        <v>Información pública</v>
      </c>
    </row>
    <row r="90" spans="1:24" hidden="1" x14ac:dyDescent="0.25">
      <c r="A90" s="100">
        <v>6110000034716</v>
      </c>
      <c r="B90" s="90">
        <f>+VLOOKUP(A90,[1]BaseSAP!$B:$AB,15,0)</f>
        <v>42688</v>
      </c>
      <c r="C90" t="str">
        <f>+VLOOKUP(LEFT(A90,5),Catalogos!A:B,2,0)</f>
        <v>BM</v>
      </c>
      <c r="D90" t="str">
        <f>+VLOOKUP(LEFT(A90,5),Catalogos!A:C,3,0)</f>
        <v>Sistema de Solicitudes de la Plataforma Nacional de Transparencia</v>
      </c>
      <c r="E90" s="90">
        <f>+VLOOKUP(A90,[1]BaseSAP!$B:$AB,27,0)</f>
        <v>42690</v>
      </c>
      <c r="F90">
        <f t="shared" si="5"/>
        <v>11</v>
      </c>
      <c r="G90">
        <f t="shared" si="6"/>
        <v>11</v>
      </c>
      <c r="H90">
        <v>0</v>
      </c>
      <c r="I90">
        <f>+VLOOKUP(A90,[2]LosTres!$A:$AC,26,0)</f>
        <v>5</v>
      </c>
      <c r="J90" t="str">
        <f>+VLOOKUP(I90,Catalogos!E:F,2,0)</f>
        <v>Entrega por Internet (antes a través de INFOMEX)</v>
      </c>
      <c r="K90">
        <f>IF(E90&lt;&gt;0,NETWORKDAYS.INTL(B90,E90,1,Inhabiles!A:A)-1,0)</f>
        <v>2</v>
      </c>
      <c r="L90">
        <f t="shared" si="7"/>
        <v>1</v>
      </c>
      <c r="M90">
        <f t="shared" si="8"/>
        <v>0</v>
      </c>
      <c r="N90">
        <f t="shared" si="9"/>
        <v>0</v>
      </c>
      <c r="O90">
        <f>+VLOOKUP(A90,[2]LosTres!$A:$Y,25,0)</f>
        <v>21</v>
      </c>
      <c r="P90">
        <f>+VLOOKUP(O90,Catalogos!$H$2:$I$102,2,0)</f>
        <v>3</v>
      </c>
      <c r="Q90" t="str">
        <f>+VLOOKUP(A90,[2]LosTres!$A:$W,23,0)</f>
        <v>M</v>
      </c>
      <c r="R90">
        <v>0</v>
      </c>
      <c r="S90" t="str">
        <f>+VLOOKUP(A90,[1]BaseSAP!$B:$T,19,0)</f>
        <v>Organización</v>
      </c>
      <c r="T90" t="str">
        <f>+VLOOKUP(S90,Catalogos!K:L,2,0)</f>
        <v>a) Programa de trabajo</v>
      </c>
      <c r="U90">
        <f>+VLOOKUP(A90,[2]LosTres!$A:$P,16,0)</f>
        <v>14120</v>
      </c>
      <c r="V90">
        <f>+VLOOKUP(A90,[2]LosTres!$A:$Y,25,0)</f>
        <v>21</v>
      </c>
      <c r="W90" t="str">
        <f>+VLOOKUP(V90,Catalogos!P:R,3,0)</f>
        <v xml:space="preserve">     Estudiante</v>
      </c>
      <c r="X90" t="str">
        <f>+VLOOKUP(A90,[1]BaseSAP!$B:$S,18,0)</f>
        <v>Información pública</v>
      </c>
    </row>
    <row r="91" spans="1:24" hidden="1" x14ac:dyDescent="0.25">
      <c r="A91" s="100">
        <v>6110000034816</v>
      </c>
      <c r="B91" s="90">
        <f>+VLOOKUP(A91,[1]BaseSAP!$B:$AB,15,0)</f>
        <v>42688</v>
      </c>
      <c r="C91" t="str">
        <f>+VLOOKUP(LEFT(A91,5),Catalogos!A:B,2,0)</f>
        <v>BM</v>
      </c>
      <c r="D91" t="str">
        <f>+VLOOKUP(LEFT(A91,5),Catalogos!A:C,3,0)</f>
        <v>Sistema de Solicitudes de la Plataforma Nacional de Transparencia</v>
      </c>
      <c r="E91" s="90">
        <f>+VLOOKUP(A91,[1]BaseSAP!$B:$AB,27,0)</f>
        <v>42690</v>
      </c>
      <c r="F91">
        <f t="shared" si="5"/>
        <v>11</v>
      </c>
      <c r="G91">
        <f t="shared" si="6"/>
        <v>11</v>
      </c>
      <c r="H91">
        <v>0</v>
      </c>
      <c r="I91">
        <f>+VLOOKUP(A91,[2]LosTres!$A:$AC,26,0)</f>
        <v>5</v>
      </c>
      <c r="J91" t="str">
        <f>+VLOOKUP(I91,Catalogos!E:F,2,0)</f>
        <v>Entrega por Internet (antes a través de INFOMEX)</v>
      </c>
      <c r="K91">
        <f>IF(E91&lt;&gt;0,NETWORKDAYS.INTL(B91,E91,1,Inhabiles!A:A)-1,0)</f>
        <v>2</v>
      </c>
      <c r="L91">
        <f t="shared" si="7"/>
        <v>1</v>
      </c>
      <c r="M91">
        <f t="shared" si="8"/>
        <v>0</v>
      </c>
      <c r="N91">
        <f t="shared" si="9"/>
        <v>0</v>
      </c>
      <c r="O91">
        <f>+VLOOKUP(A91,[2]LosTres!$A:$Y,25,0)</f>
        <v>21</v>
      </c>
      <c r="P91">
        <f>+VLOOKUP(O91,Catalogos!$H$2:$I$102,2,0)</f>
        <v>3</v>
      </c>
      <c r="Q91" t="str">
        <f>+VLOOKUP(A91,[2]LosTres!$A:$W,23,0)</f>
        <v>NULL</v>
      </c>
      <c r="R91">
        <v>0</v>
      </c>
      <c r="S91" t="str">
        <f>+VLOOKUP(A91,[1]BaseSAP!$B:$T,19,0)</f>
        <v>Acceso a la información</v>
      </c>
      <c r="T91" t="str">
        <f>+VLOOKUP(S91,Catalogos!K:L,2,0)</f>
        <v>h)  Otros*</v>
      </c>
      <c r="U91">
        <f>+VLOOKUP(A91,[2]LosTres!$A:$P,16,0)</f>
        <v>14120</v>
      </c>
      <c r="V91">
        <f>+VLOOKUP(A91,[2]LosTres!$A:$Y,25,0)</f>
        <v>21</v>
      </c>
      <c r="W91" t="str">
        <f>+VLOOKUP(V91,Catalogos!P:R,3,0)</f>
        <v xml:space="preserve">     Estudiante</v>
      </c>
      <c r="X91" t="str">
        <f>+VLOOKUP(A91,[1]BaseSAP!$B:$S,18,0)</f>
        <v>Información no competencia del BM</v>
      </c>
    </row>
    <row r="92" spans="1:24" hidden="1" x14ac:dyDescent="0.25">
      <c r="A92" s="100">
        <v>6110000034916</v>
      </c>
      <c r="B92" s="90">
        <f>+VLOOKUP(A92,[1]BaseSAP!$B:$AB,15,0)</f>
        <v>42688</v>
      </c>
      <c r="C92" t="str">
        <f>+VLOOKUP(LEFT(A92,5),Catalogos!A:B,2,0)</f>
        <v>BM</v>
      </c>
      <c r="D92" t="str">
        <f>+VLOOKUP(LEFT(A92,5),Catalogos!A:C,3,0)</f>
        <v>Sistema de Solicitudes de la Plataforma Nacional de Transparencia</v>
      </c>
      <c r="E92" s="90">
        <f>+VLOOKUP(A92,[1]BaseSAP!$B:$AB,27,0)</f>
        <v>42704</v>
      </c>
      <c r="F92">
        <f t="shared" si="5"/>
        <v>11</v>
      </c>
      <c r="G92">
        <f t="shared" si="6"/>
        <v>11</v>
      </c>
      <c r="H92">
        <v>0</v>
      </c>
      <c r="I92">
        <f>+VLOOKUP(A92,[2]LosTres!$A:$AC,26,0)</f>
        <v>7</v>
      </c>
      <c r="J92" t="str">
        <f>+VLOOKUP(I92,Catalogos!E:F,2,0)</f>
        <v>Copia certificada</v>
      </c>
      <c r="K92">
        <f>IF(E92&lt;&gt;0,NETWORKDAYS.INTL(B92,E92,1,Inhabiles!A:A)-1,0)</f>
        <v>12</v>
      </c>
      <c r="L92">
        <f t="shared" si="7"/>
        <v>0</v>
      </c>
      <c r="M92">
        <f t="shared" si="8"/>
        <v>0</v>
      </c>
      <c r="N92">
        <f t="shared" si="9"/>
        <v>0</v>
      </c>
      <c r="O92">
        <f>+VLOOKUP(A92,[2]LosTres!$A:$Y,25,0)</f>
        <v>14</v>
      </c>
      <c r="P92">
        <f>+VLOOKUP(O92,Catalogos!$H$2:$I$102,2,0)</f>
        <v>1</v>
      </c>
      <c r="Q92" t="str">
        <f>+VLOOKUP(A92,[2]LosTres!$A:$W,23,0)</f>
        <v>H</v>
      </c>
      <c r="R92">
        <v>0</v>
      </c>
      <c r="S92" t="str">
        <f>+VLOOKUP(A92,[1]BaseSAP!$B:$T,19,0)</f>
        <v>Control de legalidad</v>
      </c>
      <c r="T92" t="str">
        <f>+VLOOKUP(S92,Catalogos!K:L,2,0)</f>
        <v>e) Marco Jurídico</v>
      </c>
      <c r="U92">
        <f>+VLOOKUP(A92,[2]LosTres!$A:$P,16,0)</f>
        <v>6010</v>
      </c>
      <c r="V92">
        <f>+VLOOKUP(A92,[2]LosTres!$A:$Y,25,0)</f>
        <v>14</v>
      </c>
      <c r="W92" t="str">
        <f>+VLOOKUP(V92,Catalogos!P:R,3,0)</f>
        <v xml:space="preserve">     Servicios a la ciudadanía</v>
      </c>
      <c r="X92" t="str">
        <f>+VLOOKUP(A92,[1]BaseSAP!$B:$S,18,0)</f>
        <v>Información pública</v>
      </c>
    </row>
    <row r="93" spans="1:24" hidden="1" x14ac:dyDescent="0.25">
      <c r="A93" s="100">
        <v>6110000035016</v>
      </c>
      <c r="B93" s="90">
        <f>+VLOOKUP(A93,[1]BaseSAP!$B:$AB,15,0)</f>
        <v>42688</v>
      </c>
      <c r="C93" t="str">
        <f>+VLOOKUP(LEFT(A93,5),Catalogos!A:B,2,0)</f>
        <v>BM</v>
      </c>
      <c r="D93" t="str">
        <f>+VLOOKUP(LEFT(A93,5),Catalogos!A:C,3,0)</f>
        <v>Sistema de Solicitudes de la Plataforma Nacional de Transparencia</v>
      </c>
      <c r="E93" s="90">
        <f>+VLOOKUP(A93,[1]BaseSAP!$B:$AB,27,0)</f>
        <v>42690</v>
      </c>
      <c r="F93">
        <f t="shared" si="5"/>
        <v>11</v>
      </c>
      <c r="G93">
        <f t="shared" si="6"/>
        <v>11</v>
      </c>
      <c r="H93">
        <v>0</v>
      </c>
      <c r="I93">
        <f>+VLOOKUP(A93,[2]LosTres!$A:$AC,26,0)</f>
        <v>7</v>
      </c>
      <c r="J93" t="str">
        <f>+VLOOKUP(I93,Catalogos!E:F,2,0)</f>
        <v>Copia certificada</v>
      </c>
      <c r="K93">
        <f>IF(E93&lt;&gt;0,NETWORKDAYS.INTL(B93,E93,1,Inhabiles!A:A)-1,0)</f>
        <v>2</v>
      </c>
      <c r="L93">
        <v>0</v>
      </c>
      <c r="M93">
        <f t="shared" si="8"/>
        <v>1</v>
      </c>
      <c r="N93">
        <f t="shared" si="9"/>
        <v>0</v>
      </c>
      <c r="O93">
        <f>+VLOOKUP(A93,[2]LosTres!$A:$Y,25,0)</f>
        <v>14</v>
      </c>
      <c r="P93">
        <f>+VLOOKUP(O93,Catalogos!$H$2:$I$102,2,0)</f>
        <v>1</v>
      </c>
      <c r="Q93" t="str">
        <f>+VLOOKUP(A93,[2]LosTres!$A:$W,23,0)</f>
        <v>H</v>
      </c>
      <c r="R93">
        <v>0</v>
      </c>
      <c r="S93" t="str">
        <f>+VLOOKUP(A93,[1]BaseSAP!$B:$T,19,0)</f>
        <v>Acceso a la información</v>
      </c>
      <c r="T93" t="str">
        <f>+VLOOKUP(S93,Catalogos!K:L,2,0)</f>
        <v>h)  Otros*</v>
      </c>
      <c r="U93">
        <f>+VLOOKUP(A93,[2]LosTres!$A:$P,16,0)</f>
        <v>6010</v>
      </c>
      <c r="V93">
        <f>+VLOOKUP(A93,[2]LosTres!$A:$Y,25,0)</f>
        <v>14</v>
      </c>
      <c r="W93" t="str">
        <f>+VLOOKUP(V93,Catalogos!P:R,3,0)</f>
        <v xml:space="preserve">     Servicios a la ciudadanía</v>
      </c>
      <c r="X93" t="str">
        <f>+VLOOKUP(A93,[1]BaseSAP!$B:$S,18,0)</f>
        <v>Información no competencia del BM</v>
      </c>
    </row>
    <row r="94" spans="1:24" hidden="1" x14ac:dyDescent="0.25">
      <c r="A94" s="100">
        <v>6110000035116</v>
      </c>
      <c r="B94" s="90">
        <f>+VLOOKUP(A94,[1]BaseSAP!$B:$AB,15,0)</f>
        <v>42688</v>
      </c>
      <c r="C94" t="str">
        <f>+VLOOKUP(LEFT(A94,5),Catalogos!A:B,2,0)</f>
        <v>BM</v>
      </c>
      <c r="D94" t="str">
        <f>+VLOOKUP(LEFT(A94,5),Catalogos!A:C,3,0)</f>
        <v>Sistema de Solicitudes de la Plataforma Nacional de Transparencia</v>
      </c>
      <c r="E94" s="90">
        <f>+VLOOKUP(A94,[1]BaseSAP!$B:$AB,27,0)</f>
        <v>42690</v>
      </c>
      <c r="F94">
        <f t="shared" si="5"/>
        <v>11</v>
      </c>
      <c r="G94">
        <f t="shared" si="6"/>
        <v>11</v>
      </c>
      <c r="H94">
        <v>0</v>
      </c>
      <c r="I94">
        <f>+VLOOKUP(A94,[2]LosTres!$A:$AC,26,0)</f>
        <v>7</v>
      </c>
      <c r="J94" t="str">
        <f>+VLOOKUP(I94,Catalogos!E:F,2,0)</f>
        <v>Copia certificada</v>
      </c>
      <c r="K94">
        <f>IF(E94&lt;&gt;0,NETWORKDAYS.INTL(B94,E94,1,Inhabiles!A:A)-1,0)</f>
        <v>2</v>
      </c>
      <c r="L94">
        <f t="shared" si="7"/>
        <v>1</v>
      </c>
      <c r="M94">
        <f t="shared" si="8"/>
        <v>0</v>
      </c>
      <c r="N94">
        <f t="shared" si="9"/>
        <v>0</v>
      </c>
      <c r="O94">
        <f>+VLOOKUP(A94,[2]LosTres!$A:$Y,25,0)</f>
        <v>14</v>
      </c>
      <c r="P94">
        <f>+VLOOKUP(O94,Catalogos!$H$2:$I$102,2,0)</f>
        <v>1</v>
      </c>
      <c r="Q94" t="str">
        <f>+VLOOKUP(A94,[2]LosTres!$A:$W,23,0)</f>
        <v>H</v>
      </c>
      <c r="R94">
        <v>0</v>
      </c>
      <c r="S94" t="str">
        <f>+VLOOKUP(A94,[1]BaseSAP!$B:$T,19,0)</f>
        <v>Acceso a la información</v>
      </c>
      <c r="T94" t="str">
        <f>+VLOOKUP(S94,Catalogos!K:L,2,0)</f>
        <v>h)  Otros*</v>
      </c>
      <c r="U94">
        <f>+VLOOKUP(A94,[2]LosTres!$A:$P,16,0)</f>
        <v>6010</v>
      </c>
      <c r="V94">
        <f>+VLOOKUP(A94,[2]LosTres!$A:$Y,25,0)</f>
        <v>14</v>
      </c>
      <c r="W94" t="str">
        <f>+VLOOKUP(V94,Catalogos!P:R,3,0)</f>
        <v xml:space="preserve">     Servicios a la ciudadanía</v>
      </c>
      <c r="X94" t="str">
        <f>+VLOOKUP(A94,[1]BaseSAP!$B:$S,18,0)</f>
        <v>Información no competencia del BM</v>
      </c>
    </row>
    <row r="95" spans="1:24" hidden="1" x14ac:dyDescent="0.25">
      <c r="A95" s="100">
        <v>6110000035216</v>
      </c>
      <c r="B95" s="90">
        <f>+VLOOKUP(A95,[1]BaseSAP!$B:$AB,15,0)</f>
        <v>42688</v>
      </c>
      <c r="C95" t="str">
        <f>+VLOOKUP(LEFT(A95,5),Catalogos!A:B,2,0)</f>
        <v>BM</v>
      </c>
      <c r="D95" t="str">
        <f>+VLOOKUP(LEFT(A95,5),Catalogos!A:C,3,0)</f>
        <v>Sistema de Solicitudes de la Plataforma Nacional de Transparencia</v>
      </c>
      <c r="E95" s="90">
        <f>+VLOOKUP(A95,[1]BaseSAP!$B:$AB,27,0)</f>
        <v>42691</v>
      </c>
      <c r="F95">
        <f t="shared" si="5"/>
        <v>11</v>
      </c>
      <c r="G95">
        <f t="shared" si="6"/>
        <v>11</v>
      </c>
      <c r="H95">
        <v>0</v>
      </c>
      <c r="I95">
        <f>+VLOOKUP(A95,[2]LosTres!$A:$AC,26,0)</f>
        <v>5</v>
      </c>
      <c r="J95" t="str">
        <f>+VLOOKUP(I95,Catalogos!E:F,2,0)</f>
        <v>Entrega por Internet (antes a través de INFOMEX)</v>
      </c>
      <c r="K95">
        <f>IF(E95&lt;&gt;0,NETWORKDAYS.INTL(B95,E95,1,Inhabiles!A:A)-1,0)</f>
        <v>3</v>
      </c>
      <c r="L95">
        <f t="shared" si="7"/>
        <v>1</v>
      </c>
      <c r="M95">
        <f t="shared" si="8"/>
        <v>0</v>
      </c>
      <c r="N95">
        <f t="shared" si="9"/>
        <v>0</v>
      </c>
      <c r="O95">
        <f>+VLOOKUP(A95,[2]LosTres!$A:$Y,25,0)</f>
        <v>21</v>
      </c>
      <c r="P95">
        <f>+VLOOKUP(O95,Catalogos!$H$2:$I$102,2,0)</f>
        <v>3</v>
      </c>
      <c r="Q95" t="str">
        <f>+VLOOKUP(A95,[2]LosTres!$A:$W,23,0)</f>
        <v>M</v>
      </c>
      <c r="R95">
        <v>0</v>
      </c>
      <c r="S95" t="str">
        <f>+VLOOKUP(A95,[1]BaseSAP!$B:$T,19,0)</f>
        <v>Estado de resultados</v>
      </c>
      <c r="T95" t="str">
        <f>+VLOOKUP(S95,Catalogos!K:L,2,0)</f>
        <v>f) Presupuesto o avance financiero</v>
      </c>
      <c r="U95">
        <f>+VLOOKUP(A95,[2]LosTres!$A:$P,16,0)</f>
        <v>25012</v>
      </c>
      <c r="V95">
        <f>+VLOOKUP(A95,[2]LosTres!$A:$Y,25,0)</f>
        <v>21</v>
      </c>
      <c r="W95" t="str">
        <f>+VLOOKUP(V95,Catalogos!P:R,3,0)</f>
        <v xml:space="preserve">     Estudiante</v>
      </c>
      <c r="X95" t="str">
        <f>+VLOOKUP(A95,[1]BaseSAP!$B:$S,18,0)</f>
        <v>Información pública</v>
      </c>
    </row>
    <row r="96" spans="1:24" hidden="1" x14ac:dyDescent="0.25">
      <c r="A96" s="100">
        <v>6110000035316</v>
      </c>
      <c r="B96" s="90">
        <f>+VLOOKUP(A96,[1]BaseSAP!$B:$AB,15,0)</f>
        <v>42688</v>
      </c>
      <c r="C96" t="str">
        <f>+VLOOKUP(LEFT(A96,5),Catalogos!A:B,2,0)</f>
        <v>BM</v>
      </c>
      <c r="D96" t="str">
        <f>+VLOOKUP(LEFT(A96,5),Catalogos!A:C,3,0)</f>
        <v>Sistema de Solicitudes de la Plataforma Nacional de Transparencia</v>
      </c>
      <c r="E96" s="90">
        <f>+VLOOKUP(A96,[1]BaseSAP!$B:$AB,27,0)</f>
        <v>42690</v>
      </c>
      <c r="F96">
        <f t="shared" si="5"/>
        <v>11</v>
      </c>
      <c r="G96">
        <f t="shared" si="6"/>
        <v>11</v>
      </c>
      <c r="H96">
        <v>0</v>
      </c>
      <c r="I96">
        <f>+VLOOKUP(A96,[2]LosTres!$A:$AC,26,0)</f>
        <v>5</v>
      </c>
      <c r="J96" t="str">
        <f>+VLOOKUP(I96,Catalogos!E:F,2,0)</f>
        <v>Entrega por Internet (antes a través de INFOMEX)</v>
      </c>
      <c r="K96">
        <f>IF(E96&lt;&gt;0,NETWORKDAYS.INTL(B96,E96,1,Inhabiles!A:A)-1,0)</f>
        <v>2</v>
      </c>
      <c r="L96">
        <f t="shared" si="7"/>
        <v>1</v>
      </c>
      <c r="M96">
        <f t="shared" si="8"/>
        <v>0</v>
      </c>
      <c r="N96">
        <f t="shared" si="9"/>
        <v>0</v>
      </c>
      <c r="O96">
        <f>+VLOOKUP(A96,[2]LosTres!$A:$Y,25,0)</f>
        <v>14</v>
      </c>
      <c r="P96">
        <f>+VLOOKUP(O96,Catalogos!$H$2:$I$102,2,0)</f>
        <v>1</v>
      </c>
      <c r="Q96" t="str">
        <f>+VLOOKUP(A96,[2]LosTres!$A:$W,23,0)</f>
        <v>H</v>
      </c>
      <c r="R96">
        <v>0</v>
      </c>
      <c r="S96" t="str">
        <f>+VLOOKUP(A96,[1]BaseSAP!$B:$T,19,0)</f>
        <v>Acceso a la información</v>
      </c>
      <c r="T96" t="str">
        <f>+VLOOKUP(S96,Catalogos!K:L,2,0)</f>
        <v>h)  Otros*</v>
      </c>
      <c r="U96">
        <f>+VLOOKUP(A96,[2]LosTres!$A:$P,16,0)</f>
        <v>9002</v>
      </c>
      <c r="V96">
        <f>+VLOOKUP(A96,[2]LosTres!$A:$Y,25,0)</f>
        <v>14</v>
      </c>
      <c r="W96" t="str">
        <f>+VLOOKUP(V96,Catalogos!P:R,3,0)</f>
        <v xml:space="preserve">     Servicios a la ciudadanía</v>
      </c>
      <c r="X96" t="str">
        <f>+VLOOKUP(A96,[1]BaseSAP!$B:$S,18,0)</f>
        <v>Información pública</v>
      </c>
    </row>
    <row r="97" spans="1:24" hidden="1" x14ac:dyDescent="0.25">
      <c r="A97" s="100">
        <v>6110000035416</v>
      </c>
      <c r="B97" s="90">
        <f>+VLOOKUP(A97,[1]BaseSAP!$B:$AB,15,0)</f>
        <v>42688</v>
      </c>
      <c r="C97" t="str">
        <f>+VLOOKUP(LEFT(A97,5),Catalogos!A:B,2,0)</f>
        <v>BM</v>
      </c>
      <c r="D97" t="str">
        <f>+VLOOKUP(LEFT(A97,5),Catalogos!A:C,3,0)</f>
        <v>Sistema de Solicitudes de la Plataforma Nacional de Transparencia</v>
      </c>
      <c r="E97" s="90">
        <f>+VLOOKUP(A97,[1]BaseSAP!$B:$AB,27,0)</f>
        <v>42713</v>
      </c>
      <c r="F97">
        <f t="shared" si="5"/>
        <v>11</v>
      </c>
      <c r="G97">
        <f t="shared" si="6"/>
        <v>12</v>
      </c>
      <c r="H97">
        <v>0</v>
      </c>
      <c r="I97">
        <f>+VLOOKUP(A97,[2]LosTres!$A:$AC,26,0)</f>
        <v>5</v>
      </c>
      <c r="J97" t="str">
        <f>+VLOOKUP(I97,Catalogos!E:F,2,0)</f>
        <v>Entrega por Internet (antes a través de INFOMEX)</v>
      </c>
      <c r="K97">
        <f>IF(E97&lt;&gt;0,NETWORKDAYS.INTL(B97,E97,1,Inhabiles!A:A)-1,0)</f>
        <v>19</v>
      </c>
      <c r="L97">
        <f t="shared" si="7"/>
        <v>0</v>
      </c>
      <c r="M97">
        <f t="shared" si="8"/>
        <v>0</v>
      </c>
      <c r="N97">
        <f t="shared" si="9"/>
        <v>0</v>
      </c>
      <c r="O97">
        <f>+VLOOKUP(A97,[2]LosTres!$A:$Y,25,0)</f>
        <v>40</v>
      </c>
      <c r="P97">
        <f>+VLOOKUP(O97,Catalogos!$H$2:$I$102,2,0)</f>
        <v>7</v>
      </c>
      <c r="Q97" t="str">
        <f>+VLOOKUP(A97,[2]LosTres!$A:$W,23,0)</f>
        <v>H</v>
      </c>
      <c r="R97">
        <v>0</v>
      </c>
      <c r="S97" t="str">
        <f>+VLOOKUP(A97,[1]BaseSAP!$B:$T,19,0)</f>
        <v>Presupuesto</v>
      </c>
      <c r="T97" t="str">
        <f>+VLOOKUP(S97,Catalogos!K:L,2,0)</f>
        <v>f) Presupuesto o avance financiero</v>
      </c>
      <c r="U97">
        <f>+VLOOKUP(A97,[2]LosTres!$A:$P,16,0)</f>
        <v>9003</v>
      </c>
      <c r="V97">
        <f>+VLOOKUP(A97,[2]LosTres!$A:$Y,25,0)</f>
        <v>40</v>
      </c>
      <c r="W97" t="str">
        <f>+VLOOKUP(V97,Catalogos!P:R,3,0)</f>
        <v>Medios de Comunicación</v>
      </c>
      <c r="X97" t="str">
        <f>+VLOOKUP(A97,[1]BaseSAP!$B:$S,18,0)</f>
        <v>Información pública</v>
      </c>
    </row>
    <row r="98" spans="1:24" hidden="1" x14ac:dyDescent="0.25">
      <c r="A98" s="100">
        <v>6110000035516</v>
      </c>
      <c r="B98" s="90">
        <f>+VLOOKUP(A98,[1]BaseSAP!$B:$AB,15,0)</f>
        <v>42688</v>
      </c>
      <c r="C98" t="str">
        <f>+VLOOKUP(LEFT(A98,5),Catalogos!A:B,2,0)</f>
        <v>BM</v>
      </c>
      <c r="D98" t="str">
        <f>+VLOOKUP(LEFT(A98,5),Catalogos!A:C,3,0)</f>
        <v>Sistema de Solicitudes de la Plataforma Nacional de Transparencia</v>
      </c>
      <c r="E98" s="90">
        <f>+VLOOKUP(A98,[1]BaseSAP!$B:$AB,27,0)</f>
        <v>42690</v>
      </c>
      <c r="F98">
        <f t="shared" si="5"/>
        <v>11</v>
      </c>
      <c r="G98">
        <f t="shared" si="6"/>
        <v>11</v>
      </c>
      <c r="H98">
        <v>0</v>
      </c>
      <c r="I98">
        <f>+VLOOKUP(A98,[2]LosTres!$A:$AC,26,0)</f>
        <v>5</v>
      </c>
      <c r="J98" t="str">
        <f>+VLOOKUP(I98,Catalogos!E:F,2,0)</f>
        <v>Entrega por Internet (antes a través de INFOMEX)</v>
      </c>
      <c r="K98">
        <f>IF(E98&lt;&gt;0,NETWORKDAYS.INTL(B98,E98,1,Inhabiles!A:A)-1,0)</f>
        <v>2</v>
      </c>
      <c r="L98">
        <f t="shared" si="7"/>
        <v>1</v>
      </c>
      <c r="M98">
        <f t="shared" si="8"/>
        <v>0</v>
      </c>
      <c r="N98">
        <f t="shared" si="9"/>
        <v>0</v>
      </c>
      <c r="O98">
        <f>+VLOOKUP(A98,[2]LosTres!$A:$Y,25,0)</f>
        <v>40</v>
      </c>
      <c r="P98">
        <f>+VLOOKUP(O98,Catalogos!$H$2:$I$102,2,0)</f>
        <v>7</v>
      </c>
      <c r="Q98" t="str">
        <f>+VLOOKUP(A98,[2]LosTres!$A:$W,23,0)</f>
        <v>M</v>
      </c>
      <c r="R98">
        <v>0</v>
      </c>
      <c r="S98" t="str">
        <f>+VLOOKUP(A98,[1]BaseSAP!$B:$T,19,0)</f>
        <v>Relaciones laborales y sindicales</v>
      </c>
      <c r="T98" t="str">
        <f>+VLOOKUP(S98,Catalogos!K:L,2,0)</f>
        <v>c) Otros*</v>
      </c>
      <c r="U98">
        <f>+VLOOKUP(A98,[2]LosTres!$A:$P,16,0)</f>
        <v>9003</v>
      </c>
      <c r="V98">
        <f>+VLOOKUP(A98,[2]LosTres!$A:$Y,25,0)</f>
        <v>40</v>
      </c>
      <c r="W98" t="str">
        <f>+VLOOKUP(V98,Catalogos!P:R,3,0)</f>
        <v>Medios de Comunicación</v>
      </c>
      <c r="X98" t="str">
        <f>+VLOOKUP(A98,[1]BaseSAP!$B:$S,18,0)</f>
        <v>Información pública</v>
      </c>
    </row>
    <row r="99" spans="1:24" hidden="1" x14ac:dyDescent="0.25">
      <c r="A99" s="100">
        <v>6110000035616</v>
      </c>
      <c r="B99" s="90">
        <f>+VLOOKUP(A99,[1]BaseSAP!$B:$AB,15,0)</f>
        <v>42688</v>
      </c>
      <c r="C99" t="str">
        <f>+VLOOKUP(LEFT(A99,5),Catalogos!A:B,2,0)</f>
        <v>BM</v>
      </c>
      <c r="D99" t="str">
        <f>+VLOOKUP(LEFT(A99,5),Catalogos!A:C,3,0)</f>
        <v>Sistema de Solicitudes de la Plataforma Nacional de Transparencia</v>
      </c>
      <c r="E99" s="90">
        <f>+VLOOKUP(A99,[1]BaseSAP!$B:$AB,27,0)</f>
        <v>42702</v>
      </c>
      <c r="F99">
        <f t="shared" si="5"/>
        <v>11</v>
      </c>
      <c r="G99">
        <f t="shared" si="6"/>
        <v>11</v>
      </c>
      <c r="H99">
        <v>0</v>
      </c>
      <c r="I99">
        <f>+VLOOKUP(A99,[2]LosTres!$A:$AC,26,0)</f>
        <v>5</v>
      </c>
      <c r="J99" t="str">
        <f>+VLOOKUP(I99,Catalogos!E:F,2,0)</f>
        <v>Entrega por Internet (antes a través de INFOMEX)</v>
      </c>
      <c r="K99">
        <f>IF(E99&lt;&gt;0,NETWORKDAYS.INTL(B99,E99,1,Inhabiles!A:A)-1,0)</f>
        <v>10</v>
      </c>
      <c r="L99">
        <f t="shared" si="7"/>
        <v>0</v>
      </c>
      <c r="M99">
        <f t="shared" si="8"/>
        <v>0</v>
      </c>
      <c r="N99">
        <f t="shared" si="9"/>
        <v>0</v>
      </c>
      <c r="O99">
        <f>+VLOOKUP(A99,[2]LosTres!$A:$Y,25,0)</f>
        <v>0</v>
      </c>
      <c r="P99">
        <f>+VLOOKUP(O99,Catalogos!$H$2:$I$102,2,0)</f>
        <v>14</v>
      </c>
      <c r="Q99" t="str">
        <f>+VLOOKUP(A99,[2]LosTres!$A:$W,23,0)</f>
        <v>H</v>
      </c>
      <c r="R99">
        <v>0</v>
      </c>
      <c r="S99" t="str">
        <f>+VLOOKUP(A99,[1]BaseSAP!$B:$T,19,0)</f>
        <v>Presupuesto</v>
      </c>
      <c r="T99" t="str">
        <f>+VLOOKUP(S99,Catalogos!K:L,2,0)</f>
        <v>f) Presupuesto o avance financiero</v>
      </c>
      <c r="U99">
        <f>+VLOOKUP(A99,[2]LosTres!$A:$P,16,0)</f>
        <v>15057</v>
      </c>
      <c r="V99">
        <f>+VLOOKUP(A99,[2]LosTres!$A:$Y,25,0)</f>
        <v>0</v>
      </c>
      <c r="W99">
        <f>+VLOOKUP(V99,Catalogos!P:R,3,0)</f>
        <v>0</v>
      </c>
      <c r="X99" t="str">
        <f>+VLOOKUP(A99,[1]BaseSAP!$B:$S,18,0)</f>
        <v>Información pública</v>
      </c>
    </row>
    <row r="100" spans="1:24" s="94" customFormat="1" hidden="1" x14ac:dyDescent="0.25">
      <c r="A100" s="102">
        <v>6110000035716</v>
      </c>
      <c r="B100" s="103">
        <f>+VLOOKUP(A100,[1]BaseSAP!$B:$AB,15,0)</f>
        <v>42688</v>
      </c>
      <c r="C100" s="94" t="str">
        <f>+VLOOKUP(LEFT(A100,5),Catalogos!A:B,2,0)</f>
        <v>BM</v>
      </c>
      <c r="D100" s="94" t="str">
        <f>+VLOOKUP(LEFT(A100,5),Catalogos!A:C,3,0)</f>
        <v>Sistema de Solicitudes de la Plataforma Nacional de Transparencia</v>
      </c>
      <c r="E100" s="103">
        <f>+VLOOKUP(A100,[1]BaseSAP!$B:$AB,27,0)</f>
        <v>42706</v>
      </c>
      <c r="F100" s="94">
        <f t="shared" si="5"/>
        <v>11</v>
      </c>
      <c r="G100" s="94">
        <f t="shared" si="6"/>
        <v>12</v>
      </c>
      <c r="H100" s="94">
        <v>0</v>
      </c>
      <c r="I100" s="94">
        <f>+VLOOKUP(A100,[2]LosTres!$A:$AC,26,0)</f>
        <v>5</v>
      </c>
      <c r="J100" s="94" t="str">
        <f>+VLOOKUP(I100,Catalogos!E:F,2,0)</f>
        <v>Entrega por Internet (antes a través de INFOMEX)</v>
      </c>
      <c r="K100" s="94">
        <f>IF(E100&lt;&gt;0,NETWORKDAYS.INTL(B100,E100,1,Inhabiles!A:A)-1,0)</f>
        <v>14</v>
      </c>
      <c r="L100" s="94">
        <f t="shared" si="7"/>
        <v>0</v>
      </c>
      <c r="M100" s="94">
        <f t="shared" si="8"/>
        <v>0</v>
      </c>
      <c r="N100" s="94">
        <f t="shared" si="9"/>
        <v>0</v>
      </c>
      <c r="O100" s="94">
        <f>+VLOOKUP(A100,[2]LosTres!$A:$Y,25,0)</f>
        <v>28</v>
      </c>
      <c r="P100" s="94">
        <f>+VLOOKUP(O100,Catalogos!$H$2:$I$102,2,0)</f>
        <v>4</v>
      </c>
      <c r="Q100" s="94" t="str">
        <f>+VLOOKUP(A100,[2]LosTres!$A:$W,23,0)</f>
        <v>H</v>
      </c>
      <c r="R100" s="94">
        <v>0</v>
      </c>
      <c r="S100" s="96">
        <v>0</v>
      </c>
      <c r="T100" s="96">
        <v>0</v>
      </c>
      <c r="U100" s="94">
        <f>+VLOOKUP(A100,[2]LosTres!$A:$P,16,0)</f>
        <v>25012</v>
      </c>
      <c r="V100" s="94">
        <f>+VLOOKUP(A100,[2]LosTres!$A:$Y,25,0)</f>
        <v>28</v>
      </c>
      <c r="W100" s="94" t="str">
        <f>+VLOOKUP(V100,Catalogos!P:R,3,0)</f>
        <v xml:space="preserve">     Trabajador Administrativo</v>
      </c>
      <c r="X100" s="94" t="str">
        <f>+VLOOKUP(A100,[1]BaseSAP!$B:$S,18,0)</f>
        <v>Información pública</v>
      </c>
    </row>
    <row r="101" spans="1:24" hidden="1" x14ac:dyDescent="0.25">
      <c r="A101" s="100">
        <v>6110000035816</v>
      </c>
      <c r="B101" s="90">
        <f>+VLOOKUP(A101,[1]BaseSAP!$B:$AB,15,0)</f>
        <v>42688</v>
      </c>
      <c r="C101" t="str">
        <f>+VLOOKUP(LEFT(A101,5),Catalogos!A:B,2,0)</f>
        <v>BM</v>
      </c>
      <c r="D101" t="str">
        <f>+VLOOKUP(LEFT(A101,5),Catalogos!A:C,3,0)</f>
        <v>Sistema de Solicitudes de la Plataforma Nacional de Transparencia</v>
      </c>
      <c r="E101" s="90">
        <f>+VLOOKUP(A101,[1]BaseSAP!$B:$AB,27,0)</f>
        <v>42696</v>
      </c>
      <c r="F101">
        <f t="shared" si="5"/>
        <v>11</v>
      </c>
      <c r="G101">
        <f t="shared" si="6"/>
        <v>11</v>
      </c>
      <c r="H101">
        <v>0</v>
      </c>
      <c r="I101">
        <f>+VLOOKUP(A101,[2]LosTres!$A:$AC,26,0)</f>
        <v>5</v>
      </c>
      <c r="J101" t="str">
        <f>+VLOOKUP(I101,Catalogos!E:F,2,0)</f>
        <v>Entrega por Internet (antes a través de INFOMEX)</v>
      </c>
      <c r="K101">
        <f>IF(E101&lt;&gt;0,NETWORKDAYS.INTL(B101,E101,1,Inhabiles!A:A)-1,0)</f>
        <v>6</v>
      </c>
      <c r="L101">
        <f t="shared" si="7"/>
        <v>0</v>
      </c>
      <c r="M101">
        <f t="shared" si="8"/>
        <v>0</v>
      </c>
      <c r="N101">
        <f t="shared" si="9"/>
        <v>0</v>
      </c>
      <c r="O101">
        <f>+VLOOKUP(A101,[2]LosTres!$A:$Y,25,0)</f>
        <v>10</v>
      </c>
      <c r="P101">
        <f>+VLOOKUP(O101,Catalogos!$H$2:$I$102,2,0)</f>
        <v>1</v>
      </c>
      <c r="Q101" t="str">
        <f>+VLOOKUP(A101,[2]LosTres!$A:$W,23,0)</f>
        <v>M</v>
      </c>
      <c r="R101">
        <v>0</v>
      </c>
      <c r="S101" t="str">
        <f>+VLOOKUP(A101,[1]BaseSAP!$B:$T,19,0)</f>
        <v>Información crediticia</v>
      </c>
      <c r="T101" t="str">
        <f>+VLOOKUP(S101,Catalogos!K:L,2,0)</f>
        <v>c) Estadísticas</v>
      </c>
      <c r="U101">
        <f>+VLOOKUP(A101,[2]LosTres!$A:$P,16,0)</f>
        <v>25012</v>
      </c>
      <c r="V101">
        <f>+VLOOKUP(A101,[2]LosTres!$A:$Y,25,0)</f>
        <v>10</v>
      </c>
      <c r="W101" t="str">
        <f>+VLOOKUP(V101,Catalogos!P:R,3,0)</f>
        <v>Ámbito Empresarial</v>
      </c>
      <c r="X101" t="str">
        <f>+VLOOKUP(A101,[1]BaseSAP!$B:$S,18,0)</f>
        <v>Información pública</v>
      </c>
    </row>
    <row r="102" spans="1:24" hidden="1" x14ac:dyDescent="0.25">
      <c r="A102" s="100">
        <v>6110000035916</v>
      </c>
      <c r="B102" s="90">
        <f>+VLOOKUP(A102,[1]BaseSAP!$B:$AB,15,0)</f>
        <v>42688</v>
      </c>
      <c r="C102" t="str">
        <f>+VLOOKUP(LEFT(A102,5),Catalogos!A:B,2,0)</f>
        <v>BM</v>
      </c>
      <c r="D102" t="str">
        <f>+VLOOKUP(LEFT(A102,5),Catalogos!A:C,3,0)</f>
        <v>Sistema de Solicitudes de la Plataforma Nacional de Transparencia</v>
      </c>
      <c r="E102" s="90">
        <f>+VLOOKUP(A102,[1]BaseSAP!$B:$AB,27,0)</f>
        <v>42690</v>
      </c>
      <c r="F102">
        <f t="shared" si="5"/>
        <v>11</v>
      </c>
      <c r="G102">
        <f t="shared" si="6"/>
        <v>11</v>
      </c>
      <c r="H102">
        <v>0</v>
      </c>
      <c r="I102">
        <f>+VLOOKUP(A102,[2]LosTres!$A:$AC,26,0)</f>
        <v>5</v>
      </c>
      <c r="J102" t="str">
        <f>+VLOOKUP(I102,Catalogos!E:F,2,0)</f>
        <v>Entrega por Internet (antes a través de INFOMEX)</v>
      </c>
      <c r="K102">
        <f>IF(E102&lt;&gt;0,NETWORKDAYS.INTL(B102,E102,1,Inhabiles!A:A)-1,0)</f>
        <v>2</v>
      </c>
      <c r="L102">
        <f t="shared" si="7"/>
        <v>1</v>
      </c>
      <c r="M102">
        <f t="shared" si="8"/>
        <v>0</v>
      </c>
      <c r="N102">
        <f t="shared" si="9"/>
        <v>0</v>
      </c>
      <c r="O102">
        <f>+VLOOKUP(A102,[2]LosTres!$A:$Y,25,0)</f>
        <v>21</v>
      </c>
      <c r="P102">
        <f>+VLOOKUP(O102,Catalogos!$H$2:$I$102,2,0)</f>
        <v>3</v>
      </c>
      <c r="Q102" t="str">
        <f>+VLOOKUP(A102,[2]LosTres!$A:$W,23,0)</f>
        <v>H</v>
      </c>
      <c r="R102">
        <v>0</v>
      </c>
      <c r="S102" t="str">
        <f>+VLOOKUP(A102,[1]BaseSAP!$B:$T,19,0)</f>
        <v>Sueldos y salarios</v>
      </c>
      <c r="T102" t="str">
        <f>+VLOOKUP(S102,Catalogos!K:L,2,0)</f>
        <v>a) Sueldos</v>
      </c>
      <c r="U102">
        <f>+VLOOKUP(A102,[2]LosTres!$A:$P,16,0)</f>
        <v>25012</v>
      </c>
      <c r="V102">
        <f>+VLOOKUP(A102,[2]LosTres!$A:$Y,25,0)</f>
        <v>21</v>
      </c>
      <c r="W102" t="str">
        <f>+VLOOKUP(V102,Catalogos!P:R,3,0)</f>
        <v xml:space="preserve">     Estudiante</v>
      </c>
      <c r="X102" t="str">
        <f>+VLOOKUP(A102,[1]BaseSAP!$B:$S,18,0)</f>
        <v>Información pública</v>
      </c>
    </row>
    <row r="103" spans="1:24" hidden="1" x14ac:dyDescent="0.25">
      <c r="A103" s="100">
        <v>6110000036016</v>
      </c>
      <c r="B103" s="90">
        <f>+VLOOKUP(A103,[1]BaseSAP!$B:$AB,15,0)</f>
        <v>42688</v>
      </c>
      <c r="C103" t="str">
        <f>+VLOOKUP(LEFT(A103,5),Catalogos!A:B,2,0)</f>
        <v>BM</v>
      </c>
      <c r="D103" t="str">
        <f>+VLOOKUP(LEFT(A103,5),Catalogos!A:C,3,0)</f>
        <v>Sistema de Solicitudes de la Plataforma Nacional de Transparencia</v>
      </c>
      <c r="E103" s="90">
        <f>+VLOOKUP(A103,[1]BaseSAP!$B:$AB,27,0)</f>
        <v>42690</v>
      </c>
      <c r="F103">
        <f t="shared" si="5"/>
        <v>11</v>
      </c>
      <c r="G103">
        <f t="shared" si="6"/>
        <v>11</v>
      </c>
      <c r="H103">
        <v>0</v>
      </c>
      <c r="I103">
        <f>+VLOOKUP(A103,[2]LosTres!$A:$AC,26,0)</f>
        <v>5</v>
      </c>
      <c r="J103" t="str">
        <f>+VLOOKUP(I103,Catalogos!E:F,2,0)</f>
        <v>Entrega por Internet (antes a través de INFOMEX)</v>
      </c>
      <c r="K103">
        <f>IF(E103&lt;&gt;0,NETWORKDAYS.INTL(B103,E103,1,Inhabiles!A:A)-1,0)</f>
        <v>2</v>
      </c>
      <c r="L103">
        <f t="shared" si="7"/>
        <v>1</v>
      </c>
      <c r="M103">
        <f t="shared" si="8"/>
        <v>0</v>
      </c>
      <c r="N103">
        <f t="shared" si="9"/>
        <v>0</v>
      </c>
      <c r="O103">
        <f>+VLOOKUP(A103,[2]LosTres!$A:$Y,25,0)</f>
        <v>20</v>
      </c>
      <c r="P103">
        <f>+VLOOKUP(O103,Catalogos!$H$2:$I$102,2,0)</f>
        <v>3</v>
      </c>
      <c r="Q103" t="str">
        <f>+VLOOKUP(A103,[2]LosTres!$A:$W,23,0)</f>
        <v>M</v>
      </c>
      <c r="R103">
        <v>0</v>
      </c>
      <c r="S103" t="str">
        <f>+VLOOKUP(A103,[1]BaseSAP!$B:$T,19,0)</f>
        <v>Sueldos y salarios</v>
      </c>
      <c r="T103" t="str">
        <f>+VLOOKUP(S103,Catalogos!K:L,2,0)</f>
        <v>a) Sueldos</v>
      </c>
      <c r="U103">
        <f>+VLOOKUP(A103,[2]LosTres!$A:$P,16,0)</f>
        <v>25012</v>
      </c>
      <c r="V103">
        <f>+VLOOKUP(A103,[2]LosTres!$A:$Y,25,0)</f>
        <v>20</v>
      </c>
      <c r="W103" t="str">
        <f>+VLOOKUP(V103,Catalogos!P:R,3,0)</f>
        <v>Ámbito Académico</v>
      </c>
      <c r="X103" t="str">
        <f>+VLOOKUP(A103,[1]BaseSAP!$B:$S,18,0)</f>
        <v>Información pública</v>
      </c>
    </row>
    <row r="104" spans="1:24" hidden="1" x14ac:dyDescent="0.25">
      <c r="A104" s="100">
        <v>6110000036116</v>
      </c>
      <c r="B104" s="90">
        <f>+VLOOKUP(A104,[1]BaseSAP!$B:$AB,15,0)</f>
        <v>42688</v>
      </c>
      <c r="C104" t="str">
        <f>+VLOOKUP(LEFT(A104,5),Catalogos!A:B,2,0)</f>
        <v>BM</v>
      </c>
      <c r="D104" t="str">
        <f>+VLOOKUP(LEFT(A104,5),Catalogos!A:C,3,0)</f>
        <v>Sistema de Solicitudes de la Plataforma Nacional de Transparencia</v>
      </c>
      <c r="E104" s="90">
        <f>+VLOOKUP(A104,[1]BaseSAP!$B:$AB,27,0)</f>
        <v>42690</v>
      </c>
      <c r="F104">
        <f t="shared" si="5"/>
        <v>11</v>
      </c>
      <c r="G104">
        <f t="shared" si="6"/>
        <v>11</v>
      </c>
      <c r="H104">
        <v>0</v>
      </c>
      <c r="I104">
        <f>+VLOOKUP(A104,[2]LosTres!$A:$AC,26,0)</f>
        <v>5</v>
      </c>
      <c r="J104" t="str">
        <f>+VLOOKUP(I104,Catalogos!E:F,2,0)</f>
        <v>Entrega por Internet (antes a través de INFOMEX)</v>
      </c>
      <c r="K104">
        <f>IF(E104&lt;&gt;0,NETWORKDAYS.INTL(B104,E104,1,Inhabiles!A:A)-1,0)</f>
        <v>2</v>
      </c>
      <c r="L104">
        <f t="shared" si="7"/>
        <v>1</v>
      </c>
      <c r="M104">
        <f t="shared" si="8"/>
        <v>0</v>
      </c>
      <c r="N104">
        <f t="shared" si="9"/>
        <v>0</v>
      </c>
      <c r="O104">
        <f>+VLOOKUP(A104,[2]LosTres!$A:$Y,25,0)</f>
        <v>21</v>
      </c>
      <c r="P104">
        <f>+VLOOKUP(O104,Catalogos!$H$2:$I$102,2,0)</f>
        <v>3</v>
      </c>
      <c r="Q104" t="str">
        <f>+VLOOKUP(A104,[2]LosTres!$A:$W,23,0)</f>
        <v>M</v>
      </c>
      <c r="R104">
        <v>0</v>
      </c>
      <c r="S104" t="str">
        <f>+VLOOKUP(A104,[1]BaseSAP!$B:$T,19,0)</f>
        <v>Control de legalidad</v>
      </c>
      <c r="T104" t="str">
        <f>+VLOOKUP(S104,Catalogos!K:L,2,0)</f>
        <v>e) Marco Jurídico</v>
      </c>
      <c r="U104">
        <f>+VLOOKUP(A104,[2]LosTres!$A:$P,16,0)</f>
        <v>25017</v>
      </c>
      <c r="V104">
        <f>+VLOOKUP(A104,[2]LosTres!$A:$Y,25,0)</f>
        <v>21</v>
      </c>
      <c r="W104" t="str">
        <f>+VLOOKUP(V104,Catalogos!P:R,3,0)</f>
        <v xml:space="preserve">     Estudiante</v>
      </c>
      <c r="X104" t="str">
        <f>+VLOOKUP(A104,[1]BaseSAP!$B:$S,18,0)</f>
        <v>Información pública</v>
      </c>
    </row>
    <row r="105" spans="1:24" hidden="1" x14ac:dyDescent="0.25">
      <c r="A105" s="100">
        <v>6110000036216</v>
      </c>
      <c r="B105" s="90">
        <f>+VLOOKUP(A105,[1]BaseSAP!$B:$AB,15,0)</f>
        <v>42688</v>
      </c>
      <c r="C105" t="str">
        <f>+VLOOKUP(LEFT(A105,5),Catalogos!A:B,2,0)</f>
        <v>BM</v>
      </c>
      <c r="D105" t="str">
        <f>+VLOOKUP(LEFT(A105,5),Catalogos!A:C,3,0)</f>
        <v>Sistema de Solicitudes de la Plataforma Nacional de Transparencia</v>
      </c>
      <c r="E105" s="90">
        <f>+VLOOKUP(A105,[1]BaseSAP!$B:$AB,27,0)</f>
        <v>42690</v>
      </c>
      <c r="F105">
        <f t="shared" si="5"/>
        <v>11</v>
      </c>
      <c r="G105">
        <f t="shared" si="6"/>
        <v>11</v>
      </c>
      <c r="H105">
        <v>0</v>
      </c>
      <c r="I105">
        <f>+VLOOKUP(A105,[2]LosTres!$A:$AC,26,0)</f>
        <v>5</v>
      </c>
      <c r="J105" t="str">
        <f>+VLOOKUP(I105,Catalogos!E:F,2,0)</f>
        <v>Entrega por Internet (antes a través de INFOMEX)</v>
      </c>
      <c r="K105">
        <f>IF(E105&lt;&gt;0,NETWORKDAYS.INTL(B105,E105,1,Inhabiles!A:A)-1,0)</f>
        <v>2</v>
      </c>
      <c r="L105">
        <f t="shared" si="7"/>
        <v>1</v>
      </c>
      <c r="M105">
        <f t="shared" si="8"/>
        <v>0</v>
      </c>
      <c r="N105">
        <f t="shared" si="9"/>
        <v>0</v>
      </c>
      <c r="O105">
        <f>+VLOOKUP(A105,[2]LosTres!$A:$Y,25,0)</f>
        <v>21</v>
      </c>
      <c r="P105">
        <f>+VLOOKUP(O105,Catalogos!$H$2:$I$102,2,0)</f>
        <v>3</v>
      </c>
      <c r="Q105" t="str">
        <f>+VLOOKUP(A105,[2]LosTres!$A:$W,23,0)</f>
        <v>M</v>
      </c>
      <c r="R105">
        <v>0</v>
      </c>
      <c r="S105" t="str">
        <f>+VLOOKUP(A105,[1]BaseSAP!$B:$T,19,0)</f>
        <v>Sueldos y salarios</v>
      </c>
      <c r="T105" t="str">
        <f>+VLOOKUP(S105,Catalogos!K:L,2,0)</f>
        <v>a) Sueldos</v>
      </c>
      <c r="U105">
        <f>+VLOOKUP(A105,[2]LosTres!$A:$P,16,0)</f>
        <v>25012</v>
      </c>
      <c r="V105">
        <f>+VLOOKUP(A105,[2]LosTres!$A:$Y,25,0)</f>
        <v>21</v>
      </c>
      <c r="W105" t="str">
        <f>+VLOOKUP(V105,Catalogos!P:R,3,0)</f>
        <v xml:space="preserve">     Estudiante</v>
      </c>
      <c r="X105" t="str">
        <f>+VLOOKUP(A105,[1]BaseSAP!$B:$S,18,0)</f>
        <v>Información pública</v>
      </c>
    </row>
    <row r="106" spans="1:24" hidden="1" x14ac:dyDescent="0.25">
      <c r="A106" s="100">
        <v>6110000036316</v>
      </c>
      <c r="B106" s="90">
        <f>+VLOOKUP(A106,[1]BaseSAP!$B:$AB,15,0)</f>
        <v>42688</v>
      </c>
      <c r="C106" t="str">
        <f>+VLOOKUP(LEFT(A106,5),Catalogos!A:B,2,0)</f>
        <v>BM</v>
      </c>
      <c r="D106" t="str">
        <f>+VLOOKUP(LEFT(A106,5),Catalogos!A:C,3,0)</f>
        <v>Sistema de Solicitudes de la Plataforma Nacional de Transparencia</v>
      </c>
      <c r="E106" s="90">
        <f>+VLOOKUP(A106,[1]BaseSAP!$B:$AB,27,0)</f>
        <v>42691</v>
      </c>
      <c r="F106">
        <f t="shared" si="5"/>
        <v>11</v>
      </c>
      <c r="G106">
        <f t="shared" si="6"/>
        <v>11</v>
      </c>
      <c r="H106">
        <v>0</v>
      </c>
      <c r="I106">
        <f>+VLOOKUP(A106,[2]LosTres!$A:$AC,26,0)</f>
        <v>5</v>
      </c>
      <c r="J106" t="str">
        <f>+VLOOKUP(I106,Catalogos!E:F,2,0)</f>
        <v>Entrega por Internet (antes a través de INFOMEX)</v>
      </c>
      <c r="K106">
        <f>IF(E106&lt;&gt;0,NETWORKDAYS.INTL(B106,E106,1,Inhabiles!A:A)-1,0)</f>
        <v>3</v>
      </c>
      <c r="L106">
        <f t="shared" si="7"/>
        <v>1</v>
      </c>
      <c r="M106">
        <f t="shared" si="8"/>
        <v>0</v>
      </c>
      <c r="N106">
        <f t="shared" si="9"/>
        <v>0</v>
      </c>
      <c r="O106">
        <f>+VLOOKUP(A106,[2]LosTres!$A:$Y,25,0)</f>
        <v>21</v>
      </c>
      <c r="P106">
        <f>+VLOOKUP(O106,Catalogos!$H$2:$I$102,2,0)</f>
        <v>3</v>
      </c>
      <c r="Q106" t="str">
        <f>+VLOOKUP(A106,[2]LosTres!$A:$W,23,0)</f>
        <v>H</v>
      </c>
      <c r="R106">
        <v>0</v>
      </c>
      <c r="S106" t="str">
        <f>+VLOOKUP(A106,[1]BaseSAP!$B:$T,19,0)</f>
        <v>Sueldos y salarios</v>
      </c>
      <c r="T106" t="str">
        <f>+VLOOKUP(S106,Catalogos!K:L,2,0)</f>
        <v>a) Sueldos</v>
      </c>
      <c r="U106">
        <f>+VLOOKUP(A106,[2]LosTres!$A:$P,16,0)</f>
        <v>25012</v>
      </c>
      <c r="V106">
        <f>+VLOOKUP(A106,[2]LosTres!$A:$Y,25,0)</f>
        <v>21</v>
      </c>
      <c r="W106" t="str">
        <f>+VLOOKUP(V106,Catalogos!P:R,3,0)</f>
        <v xml:space="preserve">     Estudiante</v>
      </c>
      <c r="X106" t="str">
        <f>+VLOOKUP(A106,[1]BaseSAP!$B:$S,18,0)</f>
        <v>Información pública</v>
      </c>
    </row>
    <row r="107" spans="1:24" hidden="1" x14ac:dyDescent="0.25">
      <c r="A107" s="100">
        <v>6110000036416</v>
      </c>
      <c r="B107" s="90">
        <f>+VLOOKUP(A107,[1]BaseSAP!$B:$AB,15,0)</f>
        <v>42688</v>
      </c>
      <c r="C107" t="str">
        <f>+VLOOKUP(LEFT(A107,5),Catalogos!A:B,2,0)</f>
        <v>BM</v>
      </c>
      <c r="D107" t="str">
        <f>+VLOOKUP(LEFT(A107,5),Catalogos!A:C,3,0)</f>
        <v>Sistema de Solicitudes de la Plataforma Nacional de Transparencia</v>
      </c>
      <c r="E107" s="90">
        <f>+VLOOKUP(A107,[1]BaseSAP!$B:$AB,27,0)</f>
        <v>42691</v>
      </c>
      <c r="F107">
        <f t="shared" si="5"/>
        <v>11</v>
      </c>
      <c r="G107">
        <f t="shared" si="6"/>
        <v>11</v>
      </c>
      <c r="H107">
        <v>0</v>
      </c>
      <c r="I107">
        <f>+VLOOKUP(A107,[2]LosTres!$A:$AC,26,0)</f>
        <v>5</v>
      </c>
      <c r="J107" t="str">
        <f>+VLOOKUP(I107,Catalogos!E:F,2,0)</f>
        <v>Entrega por Internet (antes a través de INFOMEX)</v>
      </c>
      <c r="K107">
        <f>IF(E107&lt;&gt;0,NETWORKDAYS.INTL(B107,E107,1,Inhabiles!A:A)-1,0)</f>
        <v>3</v>
      </c>
      <c r="L107">
        <f t="shared" si="7"/>
        <v>1</v>
      </c>
      <c r="M107">
        <f t="shared" si="8"/>
        <v>0</v>
      </c>
      <c r="N107">
        <f t="shared" si="9"/>
        <v>0</v>
      </c>
      <c r="O107">
        <f>+VLOOKUP(A107,[2]LosTres!$A:$Y,25,0)</f>
        <v>21</v>
      </c>
      <c r="P107">
        <f>+VLOOKUP(O107,Catalogos!$H$2:$I$102,2,0)</f>
        <v>3</v>
      </c>
      <c r="Q107" t="str">
        <f>+VLOOKUP(A107,[2]LosTres!$A:$W,23,0)</f>
        <v>H</v>
      </c>
      <c r="R107">
        <v>0</v>
      </c>
      <c r="S107" t="str">
        <f>+VLOOKUP(A107,[1]BaseSAP!$B:$T,19,0)</f>
        <v>Composición de las reservas</v>
      </c>
      <c r="T107" t="str">
        <f>+VLOOKUP(S107,Catalogos!K:L,2,0)</f>
        <v>c) Estadísticas</v>
      </c>
      <c r="U107">
        <f>+VLOOKUP(A107,[2]LosTres!$A:$P,16,0)</f>
        <v>25012</v>
      </c>
      <c r="V107">
        <f>+VLOOKUP(A107,[2]LosTres!$A:$Y,25,0)</f>
        <v>21</v>
      </c>
      <c r="W107" t="str">
        <f>+VLOOKUP(V107,Catalogos!P:R,3,0)</f>
        <v xml:space="preserve">     Estudiante</v>
      </c>
      <c r="X107" t="str">
        <f>+VLOOKUP(A107,[1]BaseSAP!$B:$S,18,0)</f>
        <v>Información pública</v>
      </c>
    </row>
    <row r="108" spans="1:24" hidden="1" x14ac:dyDescent="0.25">
      <c r="A108" s="100">
        <v>6110000036516</v>
      </c>
      <c r="B108" s="90">
        <f>+VLOOKUP(A108,[1]BaseSAP!$B:$AB,15,0)</f>
        <v>42688</v>
      </c>
      <c r="C108" t="str">
        <f>+VLOOKUP(LEFT(A108,5),Catalogos!A:B,2,0)</f>
        <v>BM</v>
      </c>
      <c r="D108" t="str">
        <f>+VLOOKUP(LEFT(A108,5),Catalogos!A:C,3,0)</f>
        <v>Sistema de Solicitudes de la Plataforma Nacional de Transparencia</v>
      </c>
      <c r="E108" s="90">
        <f>+VLOOKUP(A108,[1]BaseSAP!$B:$AB,27,0)</f>
        <v>42691</v>
      </c>
      <c r="F108">
        <f t="shared" si="5"/>
        <v>11</v>
      </c>
      <c r="G108">
        <f t="shared" si="6"/>
        <v>11</v>
      </c>
      <c r="H108">
        <v>0</v>
      </c>
      <c r="I108">
        <f>+VLOOKUP(A108,[2]LosTres!$A:$AC,26,0)</f>
        <v>5</v>
      </c>
      <c r="J108" t="str">
        <f>+VLOOKUP(I108,Catalogos!E:F,2,0)</f>
        <v>Entrega por Internet (antes a través de INFOMEX)</v>
      </c>
      <c r="K108">
        <f>IF(E108&lt;&gt;0,NETWORKDAYS.INTL(B108,E108,1,Inhabiles!A:A)-1,0)</f>
        <v>3</v>
      </c>
      <c r="L108">
        <f t="shared" si="7"/>
        <v>1</v>
      </c>
      <c r="M108">
        <f t="shared" si="8"/>
        <v>0</v>
      </c>
      <c r="N108">
        <f t="shared" si="9"/>
        <v>0</v>
      </c>
      <c r="O108">
        <f>+VLOOKUP(A108,[2]LosTres!$A:$Y,25,0)</f>
        <v>21</v>
      </c>
      <c r="P108">
        <f>+VLOOKUP(O108,Catalogos!$H$2:$I$102,2,0)</f>
        <v>3</v>
      </c>
      <c r="Q108" t="str">
        <f>+VLOOKUP(A108,[2]LosTres!$A:$W,23,0)</f>
        <v>H</v>
      </c>
      <c r="R108">
        <v>0</v>
      </c>
      <c r="S108" t="str">
        <f>+VLOOKUP(A108,[1]BaseSAP!$B:$T,19,0)</f>
        <v>Política cambiaria</v>
      </c>
      <c r="T108" t="str">
        <f>+VLOOKUP(S108,Catalogos!K:L,2,0)</f>
        <v>c) Estadísticas</v>
      </c>
      <c r="U108">
        <f>+VLOOKUP(A108,[2]LosTres!$A:$P,16,0)</f>
        <v>25014</v>
      </c>
      <c r="V108">
        <f>+VLOOKUP(A108,[2]LosTres!$A:$Y,25,0)</f>
        <v>21</v>
      </c>
      <c r="W108" t="str">
        <f>+VLOOKUP(V108,Catalogos!P:R,3,0)</f>
        <v xml:space="preserve">     Estudiante</v>
      </c>
      <c r="X108" t="str">
        <f>+VLOOKUP(A108,[1]BaseSAP!$B:$S,18,0)</f>
        <v>Información pública</v>
      </c>
    </row>
    <row r="109" spans="1:24" hidden="1" x14ac:dyDescent="0.25">
      <c r="A109" s="100">
        <v>6110000036616</v>
      </c>
      <c r="B109" s="90">
        <f>+VLOOKUP(A109,[1]BaseSAP!$B:$AB,15,0)</f>
        <v>42688</v>
      </c>
      <c r="C109" t="str">
        <f>+VLOOKUP(LEFT(A109,5),Catalogos!A:B,2,0)</f>
        <v>BM</v>
      </c>
      <c r="D109" t="str">
        <f>+VLOOKUP(LEFT(A109,5),Catalogos!A:C,3,0)</f>
        <v>Sistema de Solicitudes de la Plataforma Nacional de Transparencia</v>
      </c>
      <c r="E109" s="90">
        <f>+VLOOKUP(A109,[1]BaseSAP!$B:$AB,27,0)</f>
        <v>42691</v>
      </c>
      <c r="F109">
        <f t="shared" si="5"/>
        <v>11</v>
      </c>
      <c r="G109">
        <f t="shared" si="6"/>
        <v>11</v>
      </c>
      <c r="H109">
        <v>0</v>
      </c>
      <c r="I109">
        <f>+VLOOKUP(A109,[2]LosTres!$A:$AC,26,0)</f>
        <v>5</v>
      </c>
      <c r="J109" t="str">
        <f>+VLOOKUP(I109,Catalogos!E:F,2,0)</f>
        <v>Entrega por Internet (antes a través de INFOMEX)</v>
      </c>
      <c r="K109">
        <f>IF(E109&lt;&gt;0,NETWORKDAYS.INTL(B109,E109,1,Inhabiles!A:A)-1,0)</f>
        <v>3</v>
      </c>
      <c r="L109">
        <f t="shared" si="7"/>
        <v>1</v>
      </c>
      <c r="M109">
        <f t="shared" si="8"/>
        <v>0</v>
      </c>
      <c r="N109">
        <f t="shared" si="9"/>
        <v>0</v>
      </c>
      <c r="O109">
        <f>+VLOOKUP(A109,[2]LosTres!$A:$Y,25,0)</f>
        <v>21</v>
      </c>
      <c r="P109">
        <f>+VLOOKUP(O109,Catalogos!$H$2:$I$102,2,0)</f>
        <v>3</v>
      </c>
      <c r="Q109" t="str">
        <f>+VLOOKUP(A109,[2]LosTres!$A:$W,23,0)</f>
        <v>M</v>
      </c>
      <c r="R109">
        <v>0</v>
      </c>
      <c r="S109" t="str">
        <f>+VLOOKUP(A109,[1]BaseSAP!$B:$T,19,0)</f>
        <v>Política cambiaria</v>
      </c>
      <c r="T109" t="str">
        <f>+VLOOKUP(S109,Catalogos!K:L,2,0)</f>
        <v>c) Estadísticas</v>
      </c>
      <c r="U109">
        <f>+VLOOKUP(A109,[2]LosTres!$A:$P,16,0)</f>
        <v>15056</v>
      </c>
      <c r="V109">
        <f>+VLOOKUP(A109,[2]LosTres!$A:$Y,25,0)</f>
        <v>21</v>
      </c>
      <c r="W109" t="str">
        <f>+VLOOKUP(V109,Catalogos!P:R,3,0)</f>
        <v xml:space="preserve">     Estudiante</v>
      </c>
      <c r="X109" t="str">
        <f>+VLOOKUP(A109,[1]BaseSAP!$B:$S,18,0)</f>
        <v>Información pública</v>
      </c>
    </row>
    <row r="110" spans="1:24" hidden="1" x14ac:dyDescent="0.25">
      <c r="A110" s="100">
        <v>6110000036716</v>
      </c>
      <c r="B110" s="90">
        <f>+VLOOKUP(A110,[1]BaseSAP!$B:$AB,15,0)</f>
        <v>42689</v>
      </c>
      <c r="C110" t="str">
        <f>+VLOOKUP(LEFT(A110,5),Catalogos!A:B,2,0)</f>
        <v>BM</v>
      </c>
      <c r="D110" t="str">
        <f>+VLOOKUP(LEFT(A110,5),Catalogos!A:C,3,0)</f>
        <v>Sistema de Solicitudes de la Plataforma Nacional de Transparencia</v>
      </c>
      <c r="E110" s="90">
        <f>+VLOOKUP(A110,[1]BaseSAP!$B:$AB,27,0)</f>
        <v>42697</v>
      </c>
      <c r="F110">
        <f t="shared" si="5"/>
        <v>11</v>
      </c>
      <c r="G110">
        <f t="shared" si="6"/>
        <v>11</v>
      </c>
      <c r="H110">
        <v>0</v>
      </c>
      <c r="I110">
        <f>+VLOOKUP(A110,[2]LosTres!$A:$AC,26,0)</f>
        <v>5</v>
      </c>
      <c r="J110" t="str">
        <f>+VLOOKUP(I110,Catalogos!E:F,2,0)</f>
        <v>Entrega por Internet (antes a través de INFOMEX)</v>
      </c>
      <c r="K110">
        <f>IF(E110&lt;&gt;0,NETWORKDAYS.INTL(B110,E110,1,Inhabiles!A:A)-1,0)</f>
        <v>6</v>
      </c>
      <c r="L110">
        <f t="shared" si="7"/>
        <v>0</v>
      </c>
      <c r="M110">
        <f t="shared" si="8"/>
        <v>0</v>
      </c>
      <c r="N110">
        <f t="shared" si="9"/>
        <v>0</v>
      </c>
      <c r="O110">
        <f>+VLOOKUP(A110,[2]LosTres!$A:$Y,25,0)</f>
        <v>46</v>
      </c>
      <c r="P110">
        <f>+VLOOKUP(O110,Catalogos!$H$2:$I$102,2,0)</f>
        <v>8</v>
      </c>
      <c r="Q110" t="str">
        <f>+VLOOKUP(A110,[2]LosTres!$A:$W,23,0)</f>
        <v>M</v>
      </c>
      <c r="R110">
        <v>0</v>
      </c>
      <c r="S110" t="str">
        <f>+VLOOKUP(A110,[1]BaseSAP!$B:$T,19,0)</f>
        <v>Sueldos y salarios</v>
      </c>
      <c r="T110" t="str">
        <f>+VLOOKUP(S110,Catalogos!K:L,2,0)</f>
        <v>a) Sueldos</v>
      </c>
      <c r="U110">
        <f>+VLOOKUP(A110,[2]LosTres!$A:$P,16,0)</f>
        <v>9015</v>
      </c>
      <c r="V110">
        <f>+VLOOKUP(A110,[2]LosTres!$A:$Y,25,0)</f>
        <v>46</v>
      </c>
      <c r="W110" t="e">
        <f>+VLOOKUP(V110,Catalogos!P:R,3,0)</f>
        <v>#N/A</v>
      </c>
      <c r="X110" t="str">
        <f>+VLOOKUP(A110,[1]BaseSAP!$B:$S,18,0)</f>
        <v>Información pública</v>
      </c>
    </row>
    <row r="111" spans="1:24" hidden="1" x14ac:dyDescent="0.25">
      <c r="A111" s="100">
        <v>6110000036816</v>
      </c>
      <c r="B111" s="90">
        <f>+VLOOKUP(A111,[1]BaseSAP!$B:$AB,15,0)</f>
        <v>42689</v>
      </c>
      <c r="C111" t="str">
        <f>+VLOOKUP(LEFT(A111,5),Catalogos!A:B,2,0)</f>
        <v>BM</v>
      </c>
      <c r="D111" t="str">
        <f>+VLOOKUP(LEFT(A111,5),Catalogos!A:C,3,0)</f>
        <v>Sistema de Solicitudes de la Plataforma Nacional de Transparencia</v>
      </c>
      <c r="E111" s="90">
        <f>+VLOOKUP(A111,[1]BaseSAP!$B:$AB,27,0)</f>
        <v>42696</v>
      </c>
      <c r="F111">
        <f t="shared" si="5"/>
        <v>11</v>
      </c>
      <c r="G111">
        <f t="shared" si="6"/>
        <v>11</v>
      </c>
      <c r="H111">
        <v>0</v>
      </c>
      <c r="I111">
        <f>+VLOOKUP(A111,[2]LosTres!$A:$AC,26,0)</f>
        <v>5</v>
      </c>
      <c r="J111" t="str">
        <f>+VLOOKUP(I111,Catalogos!E:F,2,0)</f>
        <v>Entrega por Internet (antes a través de INFOMEX)</v>
      </c>
      <c r="K111">
        <f>IF(E111&lt;&gt;0,NETWORKDAYS.INTL(B111,E111,1,Inhabiles!A:A)-1,0)</f>
        <v>5</v>
      </c>
      <c r="L111">
        <f t="shared" si="7"/>
        <v>0</v>
      </c>
      <c r="M111">
        <f t="shared" si="8"/>
        <v>1</v>
      </c>
      <c r="N111">
        <f t="shared" si="9"/>
        <v>0</v>
      </c>
      <c r="O111">
        <f>+VLOOKUP(A111,[2]LosTres!$A:$Y,25,0)</f>
        <v>22</v>
      </c>
      <c r="P111">
        <f>+VLOOKUP(O111,Catalogos!$H$2:$I$102,2,0)</f>
        <v>3</v>
      </c>
      <c r="Q111" t="str">
        <f>+VLOOKUP(A111,[2]LosTres!$A:$W,23,0)</f>
        <v>M</v>
      </c>
      <c r="R111">
        <v>0</v>
      </c>
      <c r="S111" t="str">
        <f>+VLOOKUP(A111,[1]BaseSAP!$B:$T,19,0)</f>
        <v>Relaciones laborales y sindicales</v>
      </c>
      <c r="T111" t="str">
        <f>+VLOOKUP(S111,Catalogos!K:L,2,0)</f>
        <v>c) Otros*</v>
      </c>
      <c r="U111">
        <f>+VLOOKUP(A111,[2]LosTres!$A:$P,16,0)</f>
        <v>9003</v>
      </c>
      <c r="V111">
        <f>+VLOOKUP(A111,[2]LosTres!$A:$Y,25,0)</f>
        <v>22</v>
      </c>
      <c r="W111" t="str">
        <f>+VLOOKUP(V111,Catalogos!P:R,3,0)</f>
        <v xml:space="preserve">     Investigador</v>
      </c>
      <c r="X111" t="str">
        <f>+VLOOKUP(A111,[1]BaseSAP!$B:$S,18,0)</f>
        <v>Información pública</v>
      </c>
    </row>
    <row r="112" spans="1:24" hidden="1" x14ac:dyDescent="0.25">
      <c r="A112" s="100">
        <v>6110000036916</v>
      </c>
      <c r="B112" s="90">
        <f>+VLOOKUP(A112,[1]BaseSAP!$B:$AB,15,0)</f>
        <v>42689</v>
      </c>
      <c r="C112" t="str">
        <f>+VLOOKUP(LEFT(A112,5),Catalogos!A:B,2,0)</f>
        <v>BM</v>
      </c>
      <c r="D112" t="str">
        <f>+VLOOKUP(LEFT(A112,5),Catalogos!A:C,3,0)</f>
        <v>Sistema de Solicitudes de la Plataforma Nacional de Transparencia</v>
      </c>
      <c r="E112" s="90">
        <f>+VLOOKUP(A112,[1]BaseSAP!$B:$AB,27,0)</f>
        <v>42698</v>
      </c>
      <c r="F112">
        <f t="shared" si="5"/>
        <v>11</v>
      </c>
      <c r="G112">
        <f t="shared" si="6"/>
        <v>11</v>
      </c>
      <c r="H112">
        <v>0</v>
      </c>
      <c r="I112">
        <f>+VLOOKUP(A112,[2]LosTres!$A:$AC,26,0)</f>
        <v>5</v>
      </c>
      <c r="J112" t="str">
        <f>+VLOOKUP(I112,Catalogos!E:F,2,0)</f>
        <v>Entrega por Internet (antes a través de INFOMEX)</v>
      </c>
      <c r="K112">
        <f>IF(E112&lt;&gt;0,NETWORKDAYS.INTL(B112,E112,1,Inhabiles!A:A)-1,0)</f>
        <v>7</v>
      </c>
      <c r="L112">
        <f t="shared" si="7"/>
        <v>0</v>
      </c>
      <c r="M112">
        <f t="shared" si="8"/>
        <v>0</v>
      </c>
      <c r="N112">
        <f t="shared" si="9"/>
        <v>0</v>
      </c>
      <c r="O112">
        <f>+VLOOKUP(A112,[2]LosTres!$A:$Y,25,0)</f>
        <v>21</v>
      </c>
      <c r="P112">
        <f>+VLOOKUP(O112,Catalogos!$H$2:$I$102,2,0)</f>
        <v>3</v>
      </c>
      <c r="Q112" t="str">
        <f>+VLOOKUP(A112,[2]LosTres!$A:$W,23,0)</f>
        <v>H</v>
      </c>
      <c r="R112">
        <v>0</v>
      </c>
      <c r="S112" t="str">
        <f>+VLOOKUP(A112,[1]BaseSAP!$B:$T,19,0)</f>
        <v>Comedor</v>
      </c>
      <c r="T112" t="str">
        <f>+VLOOKUP(S112,Catalogos!K:L,2,0)</f>
        <v xml:space="preserve">b) Prestaciones de servidores públicos </v>
      </c>
      <c r="U112">
        <f>+VLOOKUP(A112,[2]LosTres!$A:$P,16,0)</f>
        <v>9003</v>
      </c>
      <c r="V112">
        <f>+VLOOKUP(A112,[2]LosTres!$A:$Y,25,0)</f>
        <v>21</v>
      </c>
      <c r="W112" t="str">
        <f>+VLOOKUP(V112,Catalogos!P:R,3,0)</f>
        <v xml:space="preserve">     Estudiante</v>
      </c>
      <c r="X112" t="str">
        <f>+VLOOKUP(A112,[1]BaseSAP!$B:$S,18,0)</f>
        <v>Información pública</v>
      </c>
    </row>
    <row r="113" spans="1:24" hidden="1" x14ac:dyDescent="0.25">
      <c r="A113" s="100">
        <v>6110000037016</v>
      </c>
      <c r="B113" s="90">
        <f>+VLOOKUP(A113,[1]BaseSAP!$B:$AB,15,0)</f>
        <v>42689</v>
      </c>
      <c r="C113" t="str">
        <f>+VLOOKUP(LEFT(A113,5),Catalogos!A:B,2,0)</f>
        <v>BM</v>
      </c>
      <c r="D113" t="str">
        <f>+VLOOKUP(LEFT(A113,5),Catalogos!A:C,3,0)</f>
        <v>Sistema de Solicitudes de la Plataforma Nacional de Transparencia</v>
      </c>
      <c r="E113" s="90">
        <f>+VLOOKUP(A113,[1]BaseSAP!$B:$AB,27,0)</f>
        <v>42691</v>
      </c>
      <c r="F113">
        <f t="shared" si="5"/>
        <v>11</v>
      </c>
      <c r="G113">
        <f t="shared" si="6"/>
        <v>11</v>
      </c>
      <c r="H113">
        <v>0</v>
      </c>
      <c r="I113">
        <f>+VLOOKUP(A113,[2]LosTres!$A:$AC,26,0)</f>
        <v>5</v>
      </c>
      <c r="J113" t="str">
        <f>+VLOOKUP(I113,Catalogos!E:F,2,0)</f>
        <v>Entrega por Internet (antes a través de INFOMEX)</v>
      </c>
      <c r="K113">
        <f>IF(E113&lt;&gt;0,NETWORKDAYS.INTL(B113,E113,1,Inhabiles!A:A)-1,0)</f>
        <v>2</v>
      </c>
      <c r="L113">
        <f t="shared" si="7"/>
        <v>1</v>
      </c>
      <c r="M113">
        <f t="shared" si="8"/>
        <v>0</v>
      </c>
      <c r="N113">
        <f t="shared" si="9"/>
        <v>0</v>
      </c>
      <c r="O113">
        <f>+VLOOKUP(A113,[2]LosTres!$A:$Y,25,0)</f>
        <v>21</v>
      </c>
      <c r="P113">
        <f>+VLOOKUP(O113,Catalogos!$H$2:$I$102,2,0)</f>
        <v>3</v>
      </c>
      <c r="Q113" t="str">
        <f>+VLOOKUP(A113,[2]LosTres!$A:$W,23,0)</f>
        <v>M</v>
      </c>
      <c r="R113">
        <v>0</v>
      </c>
      <c r="S113" t="str">
        <f>+VLOOKUP(A113,[1]BaseSAP!$B:$T,19,0)</f>
        <v>Planeación</v>
      </c>
      <c r="T113" t="str">
        <f>+VLOOKUP(S113,Catalogos!K:L,2,0)</f>
        <v>a) Diseño y planeación</v>
      </c>
      <c r="U113">
        <f>+VLOOKUP(A113,[2]LosTres!$A:$P,16,0)</f>
        <v>25012</v>
      </c>
      <c r="V113">
        <f>+VLOOKUP(A113,[2]LosTres!$A:$Y,25,0)</f>
        <v>21</v>
      </c>
      <c r="W113" t="str">
        <f>+VLOOKUP(V113,Catalogos!P:R,3,0)</f>
        <v xml:space="preserve">     Estudiante</v>
      </c>
      <c r="X113" t="str">
        <f>+VLOOKUP(A113,[1]BaseSAP!$B:$S,18,0)</f>
        <v>Información pública</v>
      </c>
    </row>
    <row r="114" spans="1:24" hidden="1" x14ac:dyDescent="0.25">
      <c r="A114" s="100">
        <v>6110000037116</v>
      </c>
      <c r="B114" s="90">
        <f>+VLOOKUP(A114,[1]BaseSAP!$B:$AB,15,0)</f>
        <v>42689</v>
      </c>
      <c r="C114" t="str">
        <f>+VLOOKUP(LEFT(A114,5),Catalogos!A:B,2,0)</f>
        <v>BM</v>
      </c>
      <c r="D114" t="str">
        <f>+VLOOKUP(LEFT(A114,5),Catalogos!A:C,3,0)</f>
        <v>Sistema de Solicitudes de la Plataforma Nacional de Transparencia</v>
      </c>
      <c r="E114" s="90">
        <f>+VLOOKUP(A114,[1]BaseSAP!$B:$AB,27,0)</f>
        <v>42691</v>
      </c>
      <c r="F114">
        <f t="shared" si="5"/>
        <v>11</v>
      </c>
      <c r="G114">
        <f t="shared" si="6"/>
        <v>11</v>
      </c>
      <c r="H114">
        <v>0</v>
      </c>
      <c r="I114">
        <f>+VLOOKUP(A114,[2]LosTres!$A:$AC,26,0)</f>
        <v>5</v>
      </c>
      <c r="J114" t="str">
        <f>+VLOOKUP(I114,Catalogos!E:F,2,0)</f>
        <v>Entrega por Internet (antes a través de INFOMEX)</v>
      </c>
      <c r="K114">
        <f>IF(E114&lt;&gt;0,NETWORKDAYS.INTL(B114,E114,1,Inhabiles!A:A)-1,0)</f>
        <v>2</v>
      </c>
      <c r="L114">
        <v>0</v>
      </c>
      <c r="M114">
        <f t="shared" si="8"/>
        <v>1</v>
      </c>
      <c r="N114">
        <f t="shared" si="9"/>
        <v>0</v>
      </c>
      <c r="O114">
        <f>+VLOOKUP(A114,[2]LosTres!$A:$Y,25,0)</f>
        <v>21</v>
      </c>
      <c r="P114">
        <f>+VLOOKUP(O114,Catalogos!$H$2:$I$102,2,0)</f>
        <v>3</v>
      </c>
      <c r="Q114" t="str">
        <f>+VLOOKUP(A114,[2]LosTres!$A:$W,23,0)</f>
        <v>M</v>
      </c>
      <c r="R114">
        <v>0</v>
      </c>
      <c r="S114" t="str">
        <f>+VLOOKUP(A114,[1]BaseSAP!$B:$T,19,0)</f>
        <v>Monedas metálicas</v>
      </c>
      <c r="T114" t="str">
        <f>+VLOOKUP(S114,Catalogos!K:L,2,0)</f>
        <v>c) Estadísticas</v>
      </c>
      <c r="U114">
        <f>+VLOOKUP(A114,[2]LosTres!$A:$P,16,0)</f>
        <v>25012</v>
      </c>
      <c r="V114">
        <f>+VLOOKUP(A114,[2]LosTres!$A:$Y,25,0)</f>
        <v>21</v>
      </c>
      <c r="W114" t="str">
        <f>+VLOOKUP(V114,Catalogos!P:R,3,0)</f>
        <v xml:space="preserve">     Estudiante</v>
      </c>
      <c r="X114" t="str">
        <f>+VLOOKUP(A114,[1]BaseSAP!$B:$S,18,0)</f>
        <v>Información pública</v>
      </c>
    </row>
    <row r="115" spans="1:24" hidden="1" x14ac:dyDescent="0.25">
      <c r="A115" s="100">
        <v>6110000037216</v>
      </c>
      <c r="B115" s="90">
        <f>+VLOOKUP(A115,[1]BaseSAP!$B:$AB,15,0)</f>
        <v>42689</v>
      </c>
      <c r="C115" t="str">
        <f>+VLOOKUP(LEFT(A115,5),Catalogos!A:B,2,0)</f>
        <v>BM</v>
      </c>
      <c r="D115" t="str">
        <f>+VLOOKUP(LEFT(A115,5),Catalogos!A:C,3,0)</f>
        <v>Sistema de Solicitudes de la Plataforma Nacional de Transparencia</v>
      </c>
      <c r="E115" s="90">
        <f>+VLOOKUP(A115,[1]BaseSAP!$B:$AB,27,0)</f>
        <v>42691</v>
      </c>
      <c r="F115">
        <f t="shared" si="5"/>
        <v>11</v>
      </c>
      <c r="G115">
        <f t="shared" si="6"/>
        <v>11</v>
      </c>
      <c r="H115">
        <v>0</v>
      </c>
      <c r="I115">
        <f>+VLOOKUP(A115,[2]LosTres!$A:$AC,26,0)</f>
        <v>5</v>
      </c>
      <c r="J115" t="str">
        <f>+VLOOKUP(I115,Catalogos!E:F,2,0)</f>
        <v>Entrega por Internet (antes a través de INFOMEX)</v>
      </c>
      <c r="K115">
        <f>IF(E115&lt;&gt;0,NETWORKDAYS.INTL(B115,E115,1,Inhabiles!A:A)-1,0)</f>
        <v>2</v>
      </c>
      <c r="L115" s="96">
        <f t="shared" si="7"/>
        <v>1</v>
      </c>
      <c r="M115">
        <f t="shared" si="8"/>
        <v>0</v>
      </c>
      <c r="N115">
        <f t="shared" si="9"/>
        <v>0</v>
      </c>
      <c r="O115">
        <f>+VLOOKUP(A115,[2]LosTres!$A:$Y,25,0)</f>
        <v>0</v>
      </c>
      <c r="P115">
        <f>+VLOOKUP(O115,Catalogos!$H$2:$I$102,2,0)</f>
        <v>14</v>
      </c>
      <c r="Q115" t="str">
        <f>+VLOOKUP(A115,[2]LosTres!$A:$W,23,0)</f>
        <v>H</v>
      </c>
      <c r="R115">
        <v>0</v>
      </c>
      <c r="S115" t="str">
        <f>+VLOOKUP(A115,[1]BaseSAP!$B:$T,19,0)</f>
        <v>Relaciones laborales y sindicales</v>
      </c>
      <c r="T115" t="str">
        <f>+VLOOKUP(S115,Catalogos!K:L,2,0)</f>
        <v>c) Otros*</v>
      </c>
      <c r="U115">
        <f>+VLOOKUP(A115,[2]LosTres!$A:$P,16,0)</f>
        <v>31050</v>
      </c>
      <c r="V115">
        <f>+VLOOKUP(A115,[2]LosTres!$A:$Y,25,0)</f>
        <v>0</v>
      </c>
      <c r="W115">
        <f>+VLOOKUP(V115,Catalogos!P:R,3,0)</f>
        <v>0</v>
      </c>
      <c r="X115" t="str">
        <f>+VLOOKUP(A115,[1]BaseSAP!$B:$S,18,0)</f>
        <v>Información pública</v>
      </c>
    </row>
    <row r="116" spans="1:24" hidden="1" x14ac:dyDescent="0.25">
      <c r="A116" s="100">
        <v>6110000037316</v>
      </c>
      <c r="B116" s="90">
        <f>+VLOOKUP(A116,[1]BaseSAP!$B:$AB,15,0)</f>
        <v>42689</v>
      </c>
      <c r="C116" t="str">
        <f>+VLOOKUP(LEFT(A116,5),Catalogos!A:B,2,0)</f>
        <v>BM</v>
      </c>
      <c r="D116" t="str">
        <f>+VLOOKUP(LEFT(A116,5),Catalogos!A:C,3,0)</f>
        <v>Sistema de Solicitudes de la Plataforma Nacional de Transparencia</v>
      </c>
      <c r="E116" s="90">
        <f>+VLOOKUP(A116,[1]BaseSAP!$B:$AB,27,0)</f>
        <v>42691</v>
      </c>
      <c r="F116">
        <f t="shared" si="5"/>
        <v>11</v>
      </c>
      <c r="G116">
        <f t="shared" si="6"/>
        <v>11</v>
      </c>
      <c r="H116">
        <v>0</v>
      </c>
      <c r="I116">
        <f>+VLOOKUP(A116,[2]LosTres!$A:$AC,26,0)</f>
        <v>5</v>
      </c>
      <c r="J116" t="str">
        <f>+VLOOKUP(I116,Catalogos!E:F,2,0)</f>
        <v>Entrega por Internet (antes a través de INFOMEX)</v>
      </c>
      <c r="K116">
        <f>IF(E116&lt;&gt;0,NETWORKDAYS.INTL(B116,E116,1,Inhabiles!A:A)-1,0)</f>
        <v>2</v>
      </c>
      <c r="L116">
        <v>0</v>
      </c>
      <c r="M116">
        <f t="shared" si="8"/>
        <v>1</v>
      </c>
      <c r="N116">
        <f t="shared" si="9"/>
        <v>0</v>
      </c>
      <c r="O116">
        <f>+VLOOKUP(A116,[2]LosTres!$A:$Y,25,0)</f>
        <v>0</v>
      </c>
      <c r="P116">
        <f>+VLOOKUP(O116,Catalogos!$H$2:$I$102,2,0)</f>
        <v>14</v>
      </c>
      <c r="Q116" t="str">
        <f>+VLOOKUP(A116,[2]LosTres!$A:$W,23,0)</f>
        <v>H</v>
      </c>
      <c r="R116">
        <v>0</v>
      </c>
      <c r="S116" t="str">
        <f>+VLOOKUP(A116,[1]BaseSAP!$B:$T,19,0)</f>
        <v>Relaciones laborales y sindicales</v>
      </c>
      <c r="T116" t="str">
        <f>+VLOOKUP(S116,Catalogos!K:L,2,0)</f>
        <v>c) Otros*</v>
      </c>
      <c r="U116">
        <f>+VLOOKUP(A116,[2]LosTres!$A:$P,16,0)</f>
        <v>31050</v>
      </c>
      <c r="V116">
        <f>+VLOOKUP(A116,[2]LosTres!$A:$Y,25,0)</f>
        <v>0</v>
      </c>
      <c r="W116">
        <f>+VLOOKUP(V116,Catalogos!P:R,3,0)</f>
        <v>0</v>
      </c>
      <c r="X116" t="str">
        <f>+VLOOKUP(A116,[1]BaseSAP!$B:$S,18,0)</f>
        <v>Información pública</v>
      </c>
    </row>
    <row r="117" spans="1:24" hidden="1" x14ac:dyDescent="0.25">
      <c r="A117" s="100">
        <v>6110000037416</v>
      </c>
      <c r="B117" s="90">
        <f>+VLOOKUP(A117,[1]BaseSAP!$B:$AB,15,0)</f>
        <v>42689</v>
      </c>
      <c r="C117" t="str">
        <f>+VLOOKUP(LEFT(A117,5),Catalogos!A:B,2,0)</f>
        <v>BM</v>
      </c>
      <c r="D117" t="str">
        <f>+VLOOKUP(LEFT(A117,5),Catalogos!A:C,3,0)</f>
        <v>Sistema de Solicitudes de la Plataforma Nacional de Transparencia</v>
      </c>
      <c r="E117" s="90">
        <f>+VLOOKUP(A117,[1]BaseSAP!$B:$AB,27,0)</f>
        <v>42691</v>
      </c>
      <c r="F117">
        <f t="shared" si="5"/>
        <v>11</v>
      </c>
      <c r="G117">
        <f t="shared" si="6"/>
        <v>11</v>
      </c>
      <c r="H117">
        <v>0</v>
      </c>
      <c r="I117">
        <f>+VLOOKUP(A117,[2]LosTres!$A:$AC,26,0)</f>
        <v>5</v>
      </c>
      <c r="J117" t="str">
        <f>+VLOOKUP(I117,Catalogos!E:F,2,0)</f>
        <v>Entrega por Internet (antes a través de INFOMEX)</v>
      </c>
      <c r="K117">
        <f>IF(E117&lt;&gt;0,NETWORKDAYS.INTL(B117,E117,1,Inhabiles!A:A)-1,0)</f>
        <v>2</v>
      </c>
      <c r="L117">
        <f t="shared" si="7"/>
        <v>1</v>
      </c>
      <c r="M117">
        <f t="shared" si="8"/>
        <v>0</v>
      </c>
      <c r="N117">
        <f t="shared" si="9"/>
        <v>0</v>
      </c>
      <c r="O117">
        <f>+VLOOKUP(A117,[2]LosTres!$A:$Y,25,0)</f>
        <v>0</v>
      </c>
      <c r="P117">
        <f>+VLOOKUP(O117,Catalogos!$H$2:$I$102,2,0)</f>
        <v>14</v>
      </c>
      <c r="Q117" t="str">
        <f>+VLOOKUP(A117,[2]LosTres!$A:$W,23,0)</f>
        <v>H</v>
      </c>
      <c r="R117">
        <v>0</v>
      </c>
      <c r="S117" t="str">
        <f>+VLOOKUP(A117,[1]BaseSAP!$B:$T,19,0)</f>
        <v>Relaciones laborales y sindicales</v>
      </c>
      <c r="T117" t="str">
        <f>+VLOOKUP(S117,Catalogos!K:L,2,0)</f>
        <v>c) Otros*</v>
      </c>
      <c r="U117">
        <f>+VLOOKUP(A117,[2]LosTres!$A:$P,16,0)</f>
        <v>31050</v>
      </c>
      <c r="V117">
        <f>+VLOOKUP(A117,[2]LosTres!$A:$Y,25,0)</f>
        <v>0</v>
      </c>
      <c r="W117">
        <f>+VLOOKUP(V117,Catalogos!P:R,3,0)</f>
        <v>0</v>
      </c>
      <c r="X117" t="str">
        <f>+VLOOKUP(A117,[1]BaseSAP!$B:$S,18,0)</f>
        <v>Información pública</v>
      </c>
    </row>
    <row r="118" spans="1:24" hidden="1" x14ac:dyDescent="0.25">
      <c r="A118" s="100">
        <v>6110000037516</v>
      </c>
      <c r="B118" s="90">
        <f>+VLOOKUP(A118,[1]BaseSAP!$B:$AB,15,0)</f>
        <v>42689</v>
      </c>
      <c r="C118" t="str">
        <f>+VLOOKUP(LEFT(A118,5),Catalogos!A:B,2,0)</f>
        <v>BM</v>
      </c>
      <c r="D118" t="str">
        <f>+VLOOKUP(LEFT(A118,5),Catalogos!A:C,3,0)</f>
        <v>Sistema de Solicitudes de la Plataforma Nacional de Transparencia</v>
      </c>
      <c r="E118" s="90">
        <f>+VLOOKUP(A118,[1]BaseSAP!$B:$AB,27,0)</f>
        <v>42691</v>
      </c>
      <c r="F118">
        <f t="shared" si="5"/>
        <v>11</v>
      </c>
      <c r="G118">
        <f t="shared" si="6"/>
        <v>11</v>
      </c>
      <c r="H118">
        <v>0</v>
      </c>
      <c r="I118">
        <f>+VLOOKUP(A118,[2]LosTres!$A:$AC,26,0)</f>
        <v>5</v>
      </c>
      <c r="J118" t="str">
        <f>+VLOOKUP(I118,Catalogos!E:F,2,0)</f>
        <v>Entrega por Internet (antes a través de INFOMEX)</v>
      </c>
      <c r="K118">
        <f>IF(E118&lt;&gt;0,NETWORKDAYS.INTL(B118,E118,1,Inhabiles!A:A)-1,0)</f>
        <v>2</v>
      </c>
      <c r="L118">
        <f t="shared" si="7"/>
        <v>1</v>
      </c>
      <c r="M118">
        <f t="shared" si="8"/>
        <v>0</v>
      </c>
      <c r="N118">
        <f t="shared" si="9"/>
        <v>0</v>
      </c>
      <c r="O118">
        <f>+VLOOKUP(A118,[2]LosTres!$A:$Y,25,0)</f>
        <v>50</v>
      </c>
      <c r="P118">
        <f>+VLOOKUP(O118,Catalogos!$H$2:$I$102,2,0)</f>
        <v>9</v>
      </c>
      <c r="Q118" t="str">
        <f>+VLOOKUP(A118,[2]LosTres!$A:$W,23,0)</f>
        <v>M</v>
      </c>
      <c r="R118">
        <v>0</v>
      </c>
      <c r="S118" t="str">
        <f>+VLOOKUP(A118,[1]BaseSAP!$B:$T,19,0)</f>
        <v>Control de legalidad</v>
      </c>
      <c r="T118" t="str">
        <f>+VLOOKUP(S118,Catalogos!K:L,2,0)</f>
        <v>e) Marco Jurídico</v>
      </c>
      <c r="U118">
        <f>+VLOOKUP(A118,[2]LosTres!$A:$P,16,0)</f>
        <v>25012</v>
      </c>
      <c r="V118">
        <f>+VLOOKUP(A118,[2]LosTres!$A:$Y,25,0)</f>
        <v>50</v>
      </c>
      <c r="W118" t="str">
        <f>+VLOOKUP(V118,Catalogos!P:R,3,0)</f>
        <v>Otros</v>
      </c>
      <c r="X118" t="str">
        <f>+VLOOKUP(A118,[1]BaseSAP!$B:$S,18,0)</f>
        <v>Información pública</v>
      </c>
    </row>
    <row r="119" spans="1:24" hidden="1" x14ac:dyDescent="0.25">
      <c r="A119" s="100">
        <v>6110000037616</v>
      </c>
      <c r="B119" s="90">
        <f>+VLOOKUP(A119,[1]BaseSAP!$B:$AB,15,0)</f>
        <v>42689</v>
      </c>
      <c r="C119" t="str">
        <f>+VLOOKUP(LEFT(A119,5),Catalogos!A:B,2,0)</f>
        <v>BM</v>
      </c>
      <c r="D119" t="str">
        <f>+VLOOKUP(LEFT(A119,5),Catalogos!A:C,3,0)</f>
        <v>Sistema de Solicitudes de la Plataforma Nacional de Transparencia</v>
      </c>
      <c r="E119" s="90">
        <f>+VLOOKUP(A119,[1]BaseSAP!$B:$AB,27,0)</f>
        <v>42691</v>
      </c>
      <c r="F119">
        <f t="shared" si="5"/>
        <v>11</v>
      </c>
      <c r="G119">
        <f t="shared" si="6"/>
        <v>11</v>
      </c>
      <c r="H119">
        <v>0</v>
      </c>
      <c r="I119">
        <f>+VLOOKUP(A119,[2]LosTres!$A:$AC,26,0)</f>
        <v>5</v>
      </c>
      <c r="J119" t="str">
        <f>+VLOOKUP(I119,Catalogos!E:F,2,0)</f>
        <v>Entrega por Internet (antes a través de INFOMEX)</v>
      </c>
      <c r="K119">
        <f>IF(E119&lt;&gt;0,NETWORKDAYS.INTL(B119,E119,1,Inhabiles!A:A)-1,0)</f>
        <v>2</v>
      </c>
      <c r="L119">
        <f t="shared" si="7"/>
        <v>1</v>
      </c>
      <c r="M119">
        <f t="shared" si="8"/>
        <v>0</v>
      </c>
      <c r="N119">
        <f t="shared" si="9"/>
        <v>0</v>
      </c>
      <c r="O119">
        <f>+VLOOKUP(A119,[2]LosTres!$A:$Y,25,0)</f>
        <v>21</v>
      </c>
      <c r="P119">
        <f>+VLOOKUP(O119,Catalogos!$H$2:$I$102,2,0)</f>
        <v>3</v>
      </c>
      <c r="Q119" t="str">
        <f>+VLOOKUP(A119,[2]LosTres!$A:$W,23,0)</f>
        <v>H</v>
      </c>
      <c r="R119">
        <v>0</v>
      </c>
      <c r="S119" t="str">
        <f>+VLOOKUP(A119,[1]BaseSAP!$B:$T,19,0)</f>
        <v>Política cambiaria</v>
      </c>
      <c r="T119" t="str">
        <f>+VLOOKUP(S119,Catalogos!K:L,2,0)</f>
        <v>c) Estadísticas</v>
      </c>
      <c r="U119">
        <f>+VLOOKUP(A119,[2]LosTres!$A:$P,16,0)</f>
        <v>25012</v>
      </c>
      <c r="V119">
        <f>+VLOOKUP(A119,[2]LosTres!$A:$Y,25,0)</f>
        <v>21</v>
      </c>
      <c r="W119" t="str">
        <f>+VLOOKUP(V119,Catalogos!P:R,3,0)</f>
        <v xml:space="preserve">     Estudiante</v>
      </c>
      <c r="X119" t="str">
        <f>+VLOOKUP(A119,[1]BaseSAP!$B:$S,18,0)</f>
        <v>Información pública</v>
      </c>
    </row>
    <row r="120" spans="1:24" hidden="1" x14ac:dyDescent="0.25">
      <c r="A120" s="100">
        <v>6110000037716</v>
      </c>
      <c r="B120" s="90">
        <f>+VLOOKUP(A120,[1]BaseSAP!$B:$AB,15,0)</f>
        <v>42689</v>
      </c>
      <c r="C120" t="str">
        <f>+VLOOKUP(LEFT(A120,5),Catalogos!A:B,2,0)</f>
        <v>BM</v>
      </c>
      <c r="D120" t="str">
        <f>+VLOOKUP(LEFT(A120,5),Catalogos!A:C,3,0)</f>
        <v>Sistema de Solicitudes de la Plataforma Nacional de Transparencia</v>
      </c>
      <c r="E120" s="90">
        <f>+VLOOKUP(A120,[1]BaseSAP!$B:$AB,27,0)</f>
        <v>42691</v>
      </c>
      <c r="F120">
        <f t="shared" si="5"/>
        <v>11</v>
      </c>
      <c r="G120">
        <f t="shared" si="6"/>
        <v>11</v>
      </c>
      <c r="H120">
        <v>0</v>
      </c>
      <c r="I120">
        <f>+VLOOKUP(A120,[2]LosTres!$A:$AC,26,0)</f>
        <v>5</v>
      </c>
      <c r="J120" t="str">
        <f>+VLOOKUP(I120,Catalogos!E:F,2,0)</f>
        <v>Entrega por Internet (antes a través de INFOMEX)</v>
      </c>
      <c r="K120">
        <f>IF(E120&lt;&gt;0,NETWORKDAYS.INTL(B120,E120,1,Inhabiles!A:A)-1,0)</f>
        <v>2</v>
      </c>
      <c r="L120">
        <f t="shared" si="7"/>
        <v>1</v>
      </c>
      <c r="M120">
        <f t="shared" si="8"/>
        <v>0</v>
      </c>
      <c r="N120">
        <f t="shared" si="9"/>
        <v>0</v>
      </c>
      <c r="O120">
        <f>+VLOOKUP(A120,[2]LosTres!$A:$Y,25,0)</f>
        <v>21</v>
      </c>
      <c r="P120">
        <f>+VLOOKUP(O120,Catalogos!$H$2:$I$102,2,0)</f>
        <v>3</v>
      </c>
      <c r="Q120" t="str">
        <f>+VLOOKUP(A120,[2]LosTres!$A:$W,23,0)</f>
        <v>M</v>
      </c>
      <c r="R120">
        <v>0</v>
      </c>
      <c r="S120" t="str">
        <f>+VLOOKUP(A120,[1]BaseSAP!$B:$T,19,0)</f>
        <v>Sueldos y salarios</v>
      </c>
      <c r="T120" t="str">
        <f>+VLOOKUP(S120,Catalogos!K:L,2,0)</f>
        <v>a) Sueldos</v>
      </c>
      <c r="U120">
        <f>+VLOOKUP(A120,[2]LosTres!$A:$P,16,0)</f>
        <v>11017</v>
      </c>
      <c r="V120">
        <f>+VLOOKUP(A120,[2]LosTres!$A:$Y,25,0)</f>
        <v>21</v>
      </c>
      <c r="W120" t="str">
        <f>+VLOOKUP(V120,Catalogos!P:R,3,0)</f>
        <v xml:space="preserve">     Estudiante</v>
      </c>
      <c r="X120" t="str">
        <f>+VLOOKUP(A120,[1]BaseSAP!$B:$S,18,0)</f>
        <v>Información pública</v>
      </c>
    </row>
    <row r="121" spans="1:24" hidden="1" x14ac:dyDescent="0.25">
      <c r="A121" s="100">
        <v>6110000037816</v>
      </c>
      <c r="B121" s="90">
        <f>+VLOOKUP(A121,[1]BaseSAP!$B:$AB,15,0)</f>
        <v>42689</v>
      </c>
      <c r="C121" t="str">
        <f>+VLOOKUP(LEFT(A121,5),Catalogos!A:B,2,0)</f>
        <v>BM</v>
      </c>
      <c r="D121" t="str">
        <f>+VLOOKUP(LEFT(A121,5),Catalogos!A:C,3,0)</f>
        <v>Sistema de Solicitudes de la Plataforma Nacional de Transparencia</v>
      </c>
      <c r="E121" s="90">
        <f>+VLOOKUP(A121,[1]BaseSAP!$B:$AB,27,0)</f>
        <v>42691</v>
      </c>
      <c r="F121">
        <f t="shared" si="5"/>
        <v>11</v>
      </c>
      <c r="G121">
        <f t="shared" si="6"/>
        <v>11</v>
      </c>
      <c r="H121">
        <v>0</v>
      </c>
      <c r="I121">
        <f>+VLOOKUP(A121,[2]LosTres!$A:$AC,26,0)</f>
        <v>5</v>
      </c>
      <c r="J121" t="str">
        <f>+VLOOKUP(I121,Catalogos!E:F,2,0)</f>
        <v>Entrega por Internet (antes a través de INFOMEX)</v>
      </c>
      <c r="K121">
        <f>IF(E121&lt;&gt;0,NETWORKDAYS.INTL(B121,E121,1,Inhabiles!A:A)-1,0)</f>
        <v>2</v>
      </c>
      <c r="L121">
        <f t="shared" si="7"/>
        <v>1</v>
      </c>
      <c r="M121">
        <f t="shared" si="8"/>
        <v>0</v>
      </c>
      <c r="N121">
        <f t="shared" si="9"/>
        <v>0</v>
      </c>
      <c r="O121">
        <f>+VLOOKUP(A121,[2]LosTres!$A:$Y,25,0)</f>
        <v>21</v>
      </c>
      <c r="P121">
        <f>+VLOOKUP(O121,Catalogos!$H$2:$I$102,2,0)</f>
        <v>3</v>
      </c>
      <c r="Q121" t="str">
        <f>+VLOOKUP(A121,[2]LosTres!$A:$W,23,0)</f>
        <v>H</v>
      </c>
      <c r="R121">
        <v>0</v>
      </c>
      <c r="S121" t="str">
        <f>+VLOOKUP(A121,[1]BaseSAP!$B:$T,19,0)</f>
        <v>Política cambiaria</v>
      </c>
      <c r="T121" t="str">
        <f>+VLOOKUP(S121,Catalogos!K:L,2,0)</f>
        <v>c) Estadísticas</v>
      </c>
      <c r="U121">
        <f>+VLOOKUP(A121,[2]LosTres!$A:$P,16,0)</f>
        <v>25012</v>
      </c>
      <c r="V121">
        <f>+VLOOKUP(A121,[2]LosTres!$A:$Y,25,0)</f>
        <v>21</v>
      </c>
      <c r="W121" t="str">
        <f>+VLOOKUP(V121,Catalogos!P:R,3,0)</f>
        <v xml:space="preserve">     Estudiante</v>
      </c>
      <c r="X121" t="str">
        <f>+VLOOKUP(A121,[1]BaseSAP!$B:$S,18,0)</f>
        <v>Información pública</v>
      </c>
    </row>
    <row r="122" spans="1:24" hidden="1" x14ac:dyDescent="0.25">
      <c r="A122" s="100">
        <v>6110000037916</v>
      </c>
      <c r="B122" s="90">
        <f>+VLOOKUP(A122,[1]BaseSAP!$B:$AB,15,0)</f>
        <v>42689</v>
      </c>
      <c r="C122" t="str">
        <f>+VLOOKUP(LEFT(A122,5),Catalogos!A:B,2,0)</f>
        <v>BM</v>
      </c>
      <c r="D122" t="str">
        <f>+VLOOKUP(LEFT(A122,5),Catalogos!A:C,3,0)</f>
        <v>Sistema de Solicitudes de la Plataforma Nacional de Transparencia</v>
      </c>
      <c r="E122" s="90">
        <f>+VLOOKUP(A122,[1]BaseSAP!$B:$AB,27,0)</f>
        <v>42691</v>
      </c>
      <c r="F122">
        <f t="shared" si="5"/>
        <v>11</v>
      </c>
      <c r="G122">
        <f t="shared" si="6"/>
        <v>11</v>
      </c>
      <c r="H122">
        <v>0</v>
      </c>
      <c r="I122">
        <f>+VLOOKUP(A122,[2]LosTres!$A:$AC,26,0)</f>
        <v>5</v>
      </c>
      <c r="J122" t="str">
        <f>+VLOOKUP(I122,Catalogos!E:F,2,0)</f>
        <v>Entrega por Internet (antes a través de INFOMEX)</v>
      </c>
      <c r="K122">
        <f>IF(E122&lt;&gt;0,NETWORKDAYS.INTL(B122,E122,1,Inhabiles!A:A)-1,0)</f>
        <v>2</v>
      </c>
      <c r="L122">
        <v>0</v>
      </c>
      <c r="M122">
        <f t="shared" si="8"/>
        <v>1</v>
      </c>
      <c r="N122">
        <f t="shared" si="9"/>
        <v>0</v>
      </c>
      <c r="O122">
        <f>+VLOOKUP(A122,[2]LosTres!$A:$Y,25,0)</f>
        <v>10</v>
      </c>
      <c r="P122">
        <f>+VLOOKUP(O122,Catalogos!$H$2:$I$102,2,0)</f>
        <v>1</v>
      </c>
      <c r="Q122" t="str">
        <f>+VLOOKUP(A122,[2]LosTres!$A:$W,23,0)</f>
        <v>H</v>
      </c>
      <c r="R122">
        <v>0</v>
      </c>
      <c r="S122" t="str">
        <f>+VLOOKUP(A122,[1]BaseSAP!$B:$T,19,0)</f>
        <v>Planeación</v>
      </c>
      <c r="T122" t="str">
        <f>+VLOOKUP(S122,Catalogos!K:L,2,0)</f>
        <v>a) Diseño y planeación</v>
      </c>
      <c r="U122">
        <f>+VLOOKUP(A122,[2]LosTres!$A:$P,16,0)</f>
        <v>25012</v>
      </c>
      <c r="V122">
        <f>+VLOOKUP(A122,[2]LosTres!$A:$Y,25,0)</f>
        <v>10</v>
      </c>
      <c r="W122" t="str">
        <f>+VLOOKUP(V122,Catalogos!P:R,3,0)</f>
        <v>Ámbito Empresarial</v>
      </c>
      <c r="X122" t="str">
        <f>+VLOOKUP(A122,[1]BaseSAP!$B:$S,18,0)</f>
        <v>Información pública</v>
      </c>
    </row>
    <row r="123" spans="1:24" hidden="1" x14ac:dyDescent="0.25">
      <c r="A123" s="100">
        <v>6110000038016</v>
      </c>
      <c r="B123" s="90">
        <f>+VLOOKUP(A123,[1]BaseSAP!$B:$AB,15,0)</f>
        <v>42689</v>
      </c>
      <c r="C123" t="str">
        <f>+VLOOKUP(LEFT(A123,5),Catalogos!A:B,2,0)</f>
        <v>BM</v>
      </c>
      <c r="D123" t="str">
        <f>+VLOOKUP(LEFT(A123,5),Catalogos!A:C,3,0)</f>
        <v>Sistema de Solicitudes de la Plataforma Nacional de Transparencia</v>
      </c>
      <c r="E123" s="90">
        <f>+VLOOKUP(A123,[1]BaseSAP!$B:$AB,27,0)</f>
        <v>42690</v>
      </c>
      <c r="F123">
        <f t="shared" si="5"/>
        <v>11</v>
      </c>
      <c r="G123">
        <f t="shared" si="6"/>
        <v>11</v>
      </c>
      <c r="H123">
        <v>0</v>
      </c>
      <c r="I123">
        <f>+VLOOKUP(A123,[2]LosTres!$A:$AC,26,0)</f>
        <v>5</v>
      </c>
      <c r="J123" t="str">
        <f>+VLOOKUP(I123,Catalogos!E:F,2,0)</f>
        <v>Entrega por Internet (antes a través de INFOMEX)</v>
      </c>
      <c r="K123">
        <f>IF(E123&lt;&gt;0,NETWORKDAYS.INTL(B123,E123,1,Inhabiles!A:A)-1,0)</f>
        <v>1</v>
      </c>
      <c r="L123">
        <f t="shared" si="7"/>
        <v>1</v>
      </c>
      <c r="M123">
        <f t="shared" si="8"/>
        <v>0</v>
      </c>
      <c r="N123">
        <f t="shared" si="9"/>
        <v>0</v>
      </c>
      <c r="O123">
        <f>+VLOOKUP(A123,[2]LosTres!$A:$Y,25,0)</f>
        <v>21</v>
      </c>
      <c r="P123">
        <f>+VLOOKUP(O123,Catalogos!$H$2:$I$102,2,0)</f>
        <v>3</v>
      </c>
      <c r="Q123" t="str">
        <f>+VLOOKUP(A123,[2]LosTres!$A:$W,23,0)</f>
        <v>M</v>
      </c>
      <c r="R123">
        <v>0</v>
      </c>
      <c r="S123" t="str">
        <f>+VLOOKUP(A123,[1]BaseSAP!$B:$T,19,0)</f>
        <v>Estado de resultados</v>
      </c>
      <c r="T123" t="str">
        <f>+VLOOKUP(S123,Catalogos!K:L,2,0)</f>
        <v>f) Presupuesto o avance financiero</v>
      </c>
      <c r="U123">
        <f>+VLOOKUP(A123,[2]LosTres!$A:$P,16,0)</f>
        <v>25012</v>
      </c>
      <c r="V123">
        <f>+VLOOKUP(A123,[2]LosTres!$A:$Y,25,0)</f>
        <v>21</v>
      </c>
      <c r="W123" t="str">
        <f>+VLOOKUP(V123,Catalogos!P:R,3,0)</f>
        <v xml:space="preserve">     Estudiante</v>
      </c>
      <c r="X123" t="str">
        <f>+VLOOKUP(A123,[1]BaseSAP!$B:$S,18,0)</f>
        <v>Información pública</v>
      </c>
    </row>
    <row r="124" spans="1:24" hidden="1" x14ac:dyDescent="0.25">
      <c r="A124" s="100">
        <v>6110000038116</v>
      </c>
      <c r="B124" s="90">
        <f>+VLOOKUP(A124,[1]BaseSAP!$B:$AB,15,0)</f>
        <v>42689</v>
      </c>
      <c r="C124" t="str">
        <f>+VLOOKUP(LEFT(A124,5),Catalogos!A:B,2,0)</f>
        <v>BM</v>
      </c>
      <c r="D124" t="str">
        <f>+VLOOKUP(LEFT(A124,5),Catalogos!A:C,3,0)</f>
        <v>Sistema de Solicitudes de la Plataforma Nacional de Transparencia</v>
      </c>
      <c r="E124" s="90">
        <f>+VLOOKUP(A124,[1]BaseSAP!$B:$AB,27,0)</f>
        <v>42704</v>
      </c>
      <c r="F124">
        <f t="shared" si="5"/>
        <v>11</v>
      </c>
      <c r="G124">
        <f t="shared" si="6"/>
        <v>11</v>
      </c>
      <c r="H124">
        <v>0</v>
      </c>
      <c r="I124">
        <f>+VLOOKUP(A124,[2]LosTres!$A:$AC,26,0)</f>
        <v>5</v>
      </c>
      <c r="J124" t="str">
        <f>+VLOOKUP(I124,Catalogos!E:F,2,0)</f>
        <v>Entrega por Internet (antes a través de INFOMEX)</v>
      </c>
      <c r="K124">
        <f>IF(E124&lt;&gt;0,NETWORKDAYS.INTL(B124,E124,1,Inhabiles!A:A)-1,0)</f>
        <v>11</v>
      </c>
      <c r="L124">
        <f t="shared" si="7"/>
        <v>0</v>
      </c>
      <c r="M124">
        <f t="shared" si="8"/>
        <v>0</v>
      </c>
      <c r="N124">
        <f t="shared" si="9"/>
        <v>0</v>
      </c>
      <c r="O124">
        <f>+VLOOKUP(A124,[2]LosTres!$A:$Y,25,0)</f>
        <v>20</v>
      </c>
      <c r="P124">
        <f>+VLOOKUP(O124,Catalogos!$H$2:$I$102,2,0)</f>
        <v>3</v>
      </c>
      <c r="Q124" t="str">
        <f>+VLOOKUP(A124,[2]LosTres!$A:$W,23,0)</f>
        <v>NULL</v>
      </c>
      <c r="R124">
        <v>0</v>
      </c>
      <c r="S124" t="str">
        <f>+VLOOKUP(A124,[1]BaseSAP!$B:$T,19,0)</f>
        <v>Sueldos y salarios</v>
      </c>
      <c r="T124" t="str">
        <f>+VLOOKUP(S124,Catalogos!K:L,2,0)</f>
        <v>a) Sueldos</v>
      </c>
      <c r="U124">
        <f>+VLOOKUP(A124,[2]LosTres!$A:$P,16,0)</f>
        <v>9016</v>
      </c>
      <c r="V124">
        <f>+VLOOKUP(A124,[2]LosTres!$A:$Y,25,0)</f>
        <v>20</v>
      </c>
      <c r="W124" t="str">
        <f>+VLOOKUP(V124,Catalogos!P:R,3,0)</f>
        <v>Ámbito Académico</v>
      </c>
      <c r="X124" t="str">
        <f>+VLOOKUP(A124,[1]BaseSAP!$B:$S,18,0)</f>
        <v>Información pública</v>
      </c>
    </row>
    <row r="125" spans="1:24" hidden="1" x14ac:dyDescent="0.25">
      <c r="A125" s="100">
        <v>6110000038216</v>
      </c>
      <c r="B125" s="90">
        <f>+VLOOKUP(A125,[1]BaseSAP!$B:$AB,15,0)</f>
        <v>42690</v>
      </c>
      <c r="C125" t="str">
        <f>+VLOOKUP(LEFT(A125,5),Catalogos!A:B,2,0)</f>
        <v>BM</v>
      </c>
      <c r="D125" t="str">
        <f>+VLOOKUP(LEFT(A125,5),Catalogos!A:C,3,0)</f>
        <v>Sistema de Solicitudes de la Plataforma Nacional de Transparencia</v>
      </c>
      <c r="E125" s="90">
        <f>+VLOOKUP(A125,[1]BaseSAP!$B:$AB,27,0)</f>
        <v>42697</v>
      </c>
      <c r="F125">
        <f t="shared" si="5"/>
        <v>11</v>
      </c>
      <c r="G125">
        <f t="shared" si="6"/>
        <v>11</v>
      </c>
      <c r="H125">
        <v>0</v>
      </c>
      <c r="I125">
        <f>+VLOOKUP(A125,[2]LosTres!$A:$AC,26,0)</f>
        <v>5</v>
      </c>
      <c r="J125" t="str">
        <f>+VLOOKUP(I125,Catalogos!E:F,2,0)</f>
        <v>Entrega por Internet (antes a través de INFOMEX)</v>
      </c>
      <c r="K125">
        <f>IF(E125&lt;&gt;0,NETWORKDAYS.INTL(B125,E125,1,Inhabiles!A:A)-1,0)</f>
        <v>5</v>
      </c>
      <c r="L125">
        <v>0</v>
      </c>
      <c r="M125">
        <f t="shared" si="8"/>
        <v>1</v>
      </c>
      <c r="N125">
        <f t="shared" si="9"/>
        <v>0</v>
      </c>
      <c r="O125">
        <f>+VLOOKUP(A125,[2]LosTres!$A:$Y,25,0)</f>
        <v>21</v>
      </c>
      <c r="P125">
        <f>+VLOOKUP(O125,Catalogos!$H$2:$I$102,2,0)</f>
        <v>3</v>
      </c>
      <c r="Q125" t="str">
        <f>+VLOOKUP(A125,[2]LosTres!$A:$W,23,0)</f>
        <v>M</v>
      </c>
      <c r="R125">
        <v>0</v>
      </c>
      <c r="S125" t="str">
        <f>+VLOOKUP(A125,[1]BaseSAP!$B:$T,19,0)</f>
        <v>Balanza de pagos</v>
      </c>
      <c r="T125" t="str">
        <f>+VLOOKUP(S125,Catalogos!K:L,2,0)</f>
        <v>c) Estadísticas</v>
      </c>
      <c r="U125">
        <f>+VLOOKUP(A125,[2]LosTres!$A:$P,16,0)</f>
        <v>25012</v>
      </c>
      <c r="V125">
        <f>+VLOOKUP(A125,[2]LosTres!$A:$Y,25,0)</f>
        <v>21</v>
      </c>
      <c r="W125" t="str">
        <f>+VLOOKUP(V125,Catalogos!P:R,3,0)</f>
        <v xml:space="preserve">     Estudiante</v>
      </c>
      <c r="X125" t="str">
        <f>+VLOOKUP(A125,[1]BaseSAP!$B:$S,18,0)</f>
        <v>Información pública</v>
      </c>
    </row>
    <row r="126" spans="1:24" hidden="1" x14ac:dyDescent="0.25">
      <c r="A126" s="100">
        <v>6110000038316</v>
      </c>
      <c r="B126" s="90">
        <f>+VLOOKUP(A126,[1]BaseSAP!$B:$AB,15,0)</f>
        <v>42690</v>
      </c>
      <c r="C126" t="str">
        <f>+VLOOKUP(LEFT(A126,5),Catalogos!A:B,2,0)</f>
        <v>BM</v>
      </c>
      <c r="D126" t="str">
        <f>+VLOOKUP(LEFT(A126,5),Catalogos!A:C,3,0)</f>
        <v>Sistema de Solicitudes de la Plataforma Nacional de Transparencia</v>
      </c>
      <c r="E126" s="90">
        <f>+VLOOKUP(A126,[1]BaseSAP!$B:$AB,27,0)</f>
        <v>42698</v>
      </c>
      <c r="F126">
        <f t="shared" si="5"/>
        <v>11</v>
      </c>
      <c r="G126">
        <f t="shared" si="6"/>
        <v>11</v>
      </c>
      <c r="H126">
        <v>0</v>
      </c>
      <c r="I126">
        <f>+VLOOKUP(A126,[2]LosTres!$A:$AC,26,0)</f>
        <v>5</v>
      </c>
      <c r="J126" t="str">
        <f>+VLOOKUP(I126,Catalogos!E:F,2,0)</f>
        <v>Entrega por Internet (antes a través de INFOMEX)</v>
      </c>
      <c r="K126">
        <f>IF(E126&lt;&gt;0,NETWORKDAYS.INTL(B126,E126,1,Inhabiles!A:A)-1,0)</f>
        <v>6</v>
      </c>
      <c r="L126">
        <f t="shared" si="7"/>
        <v>0</v>
      </c>
      <c r="M126">
        <f t="shared" si="8"/>
        <v>0</v>
      </c>
      <c r="N126">
        <f t="shared" si="9"/>
        <v>0</v>
      </c>
      <c r="O126">
        <f>+VLOOKUP(A126,[2]LosTres!$A:$Y,25,0)</f>
        <v>22</v>
      </c>
      <c r="P126">
        <f>+VLOOKUP(O126,Catalogos!$H$2:$I$102,2,0)</f>
        <v>3</v>
      </c>
      <c r="Q126" t="str">
        <f>+VLOOKUP(A126,[2]LosTres!$A:$W,23,0)</f>
        <v>NULL</v>
      </c>
      <c r="R126">
        <v>0</v>
      </c>
      <c r="S126" t="str">
        <f>+VLOOKUP(A126,[1]BaseSAP!$B:$T,19,0)</f>
        <v>Bolsas de valores y de derivados</v>
      </c>
      <c r="T126" t="str">
        <f>+VLOOKUP(S126,Catalogos!K:L,2,0)</f>
        <v>c) Estadísticas</v>
      </c>
      <c r="U126">
        <f>+VLOOKUP(A126,[2]LosTres!$A:$P,16,0)</f>
        <v>25012</v>
      </c>
      <c r="V126">
        <f>+VLOOKUP(A126,[2]LosTres!$A:$Y,25,0)</f>
        <v>22</v>
      </c>
      <c r="W126" t="str">
        <f>+VLOOKUP(V126,Catalogos!P:R,3,0)</f>
        <v xml:space="preserve">     Investigador</v>
      </c>
      <c r="X126" t="str">
        <f>+VLOOKUP(A126,[1]BaseSAP!$B:$S,18,0)</f>
        <v>Información pública</v>
      </c>
    </row>
    <row r="127" spans="1:24" hidden="1" x14ac:dyDescent="0.25">
      <c r="A127" s="100">
        <v>6110000038416</v>
      </c>
      <c r="B127" s="90">
        <f>+VLOOKUP(A127,[1]BaseSAP!$B:$AB,15,0)</f>
        <v>42690</v>
      </c>
      <c r="C127" t="str">
        <f>+VLOOKUP(LEFT(A127,5),Catalogos!A:B,2,0)</f>
        <v>BM</v>
      </c>
      <c r="D127" t="str">
        <f>+VLOOKUP(LEFT(A127,5),Catalogos!A:C,3,0)</f>
        <v>Sistema de Solicitudes de la Plataforma Nacional de Transparencia</v>
      </c>
      <c r="E127" s="90">
        <f>+VLOOKUP(A127,[1]BaseSAP!$B:$AB,27,0)</f>
        <v>42696</v>
      </c>
      <c r="F127">
        <f t="shared" si="5"/>
        <v>11</v>
      </c>
      <c r="G127">
        <f t="shared" si="6"/>
        <v>11</v>
      </c>
      <c r="H127">
        <v>0</v>
      </c>
      <c r="I127">
        <f>+VLOOKUP(A127,[2]LosTres!$A:$AC,26,0)</f>
        <v>5</v>
      </c>
      <c r="J127" t="str">
        <f>+VLOOKUP(I127,Catalogos!E:F,2,0)</f>
        <v>Entrega por Internet (antes a través de INFOMEX)</v>
      </c>
      <c r="K127">
        <f>IF(E127&lt;&gt;0,NETWORKDAYS.INTL(B127,E127,1,Inhabiles!A:A)-1,0)</f>
        <v>4</v>
      </c>
      <c r="L127" s="96">
        <f t="shared" si="7"/>
        <v>0</v>
      </c>
      <c r="M127">
        <f t="shared" si="8"/>
        <v>1</v>
      </c>
      <c r="N127">
        <f t="shared" si="9"/>
        <v>0</v>
      </c>
      <c r="O127">
        <f>+VLOOKUP(A127,[2]LosTres!$A:$Y,25,0)</f>
        <v>21</v>
      </c>
      <c r="P127">
        <f>+VLOOKUP(O127,Catalogos!$H$2:$I$102,2,0)</f>
        <v>3</v>
      </c>
      <c r="Q127" t="str">
        <f>+VLOOKUP(A127,[2]LosTres!$A:$W,23,0)</f>
        <v>M</v>
      </c>
      <c r="R127">
        <v>0</v>
      </c>
      <c r="S127" t="str">
        <f>+VLOOKUP(A127,[1]BaseSAP!$B:$T,19,0)</f>
        <v>Presupuesto</v>
      </c>
      <c r="T127" t="str">
        <f>+VLOOKUP(S127,Catalogos!K:L,2,0)</f>
        <v>f) Presupuesto o avance financiero</v>
      </c>
      <c r="U127">
        <f>+VLOOKUP(A127,[2]LosTres!$A:$P,16,0)</f>
        <v>25004</v>
      </c>
      <c r="V127">
        <f>+VLOOKUP(A127,[2]LosTres!$A:$Y,25,0)</f>
        <v>21</v>
      </c>
      <c r="W127" t="str">
        <f>+VLOOKUP(V127,Catalogos!P:R,3,0)</f>
        <v xml:space="preserve">     Estudiante</v>
      </c>
      <c r="X127" t="str">
        <f>+VLOOKUP(A127,[1]BaseSAP!$B:$S,18,0)</f>
        <v>Información pública</v>
      </c>
    </row>
    <row r="128" spans="1:24" hidden="1" x14ac:dyDescent="0.25">
      <c r="A128" s="100">
        <v>6110000038516</v>
      </c>
      <c r="B128" s="90">
        <f>+VLOOKUP(A128,[1]BaseSAP!$B:$AB,15,0)</f>
        <v>42690</v>
      </c>
      <c r="C128" t="str">
        <f>+VLOOKUP(LEFT(A128,5),Catalogos!A:B,2,0)</f>
        <v>BM</v>
      </c>
      <c r="D128" t="str">
        <f>+VLOOKUP(LEFT(A128,5),Catalogos!A:C,3,0)</f>
        <v>Sistema de Solicitudes de la Plataforma Nacional de Transparencia</v>
      </c>
      <c r="E128" s="90">
        <f>+VLOOKUP(A128,[1]BaseSAP!$B:$AB,27,0)</f>
        <v>42697</v>
      </c>
      <c r="F128">
        <f t="shared" si="5"/>
        <v>11</v>
      </c>
      <c r="G128">
        <f t="shared" si="6"/>
        <v>11</v>
      </c>
      <c r="H128">
        <v>0</v>
      </c>
      <c r="I128">
        <f>+VLOOKUP(A128,[2]LosTres!$A:$AC,26,0)</f>
        <v>5</v>
      </c>
      <c r="J128" t="str">
        <f>+VLOOKUP(I128,Catalogos!E:F,2,0)</f>
        <v>Entrega por Internet (antes a través de INFOMEX)</v>
      </c>
      <c r="K128">
        <f>IF(E128&lt;&gt;0,NETWORKDAYS.INTL(B128,E128,1,Inhabiles!A:A)-1,0)</f>
        <v>5</v>
      </c>
      <c r="L128">
        <f t="shared" si="7"/>
        <v>0</v>
      </c>
      <c r="M128">
        <f t="shared" si="8"/>
        <v>1</v>
      </c>
      <c r="N128">
        <f t="shared" si="9"/>
        <v>0</v>
      </c>
      <c r="O128">
        <f>+VLOOKUP(A128,[2]LosTres!$A:$Y,25,0)</f>
        <v>21</v>
      </c>
      <c r="P128">
        <f>+VLOOKUP(O128,Catalogos!$H$2:$I$102,2,0)</f>
        <v>3</v>
      </c>
      <c r="Q128" t="str">
        <f>+VLOOKUP(A128,[2]LosTres!$A:$W,23,0)</f>
        <v>H</v>
      </c>
      <c r="R128">
        <v>0</v>
      </c>
      <c r="S128" t="str">
        <f>+VLOOKUP(A128,[1]BaseSAP!$B:$T,19,0)</f>
        <v>Relaciones laborales y sindicales</v>
      </c>
      <c r="T128" t="str">
        <f>+VLOOKUP(S128,Catalogos!K:L,2,0)</f>
        <v>c) Otros*</v>
      </c>
      <c r="U128">
        <f>+VLOOKUP(A128,[2]LosTres!$A:$P,16,0)</f>
        <v>15056</v>
      </c>
      <c r="V128">
        <f>+VLOOKUP(A128,[2]LosTres!$A:$Y,25,0)</f>
        <v>21</v>
      </c>
      <c r="W128" t="str">
        <f>+VLOOKUP(V128,Catalogos!P:R,3,0)</f>
        <v xml:space="preserve">     Estudiante</v>
      </c>
      <c r="X128" t="str">
        <f>+VLOOKUP(A128,[1]BaseSAP!$B:$S,18,0)</f>
        <v>Información pública</v>
      </c>
    </row>
    <row r="129" spans="1:24" hidden="1" x14ac:dyDescent="0.25">
      <c r="A129" s="100">
        <v>6110000038616</v>
      </c>
      <c r="B129" s="90">
        <f>+VLOOKUP(A129,[1]BaseSAP!$B:$AB,15,0)</f>
        <v>42690</v>
      </c>
      <c r="C129" t="str">
        <f>+VLOOKUP(LEFT(A129,5),Catalogos!A:B,2,0)</f>
        <v>BM</v>
      </c>
      <c r="D129" t="str">
        <f>+VLOOKUP(LEFT(A129,5),Catalogos!A:C,3,0)</f>
        <v>Sistema de Solicitudes de la Plataforma Nacional de Transparencia</v>
      </c>
      <c r="E129" s="90">
        <f>+VLOOKUP(A129,[1]BaseSAP!$B:$AB,27,0)</f>
        <v>42696</v>
      </c>
      <c r="F129">
        <f t="shared" si="5"/>
        <v>11</v>
      </c>
      <c r="G129">
        <f t="shared" si="6"/>
        <v>11</v>
      </c>
      <c r="H129">
        <v>0</v>
      </c>
      <c r="I129">
        <f>+VLOOKUP(A129,[2]LosTres!$A:$AC,26,0)</f>
        <v>5</v>
      </c>
      <c r="J129" t="str">
        <f>+VLOOKUP(I129,Catalogos!E:F,2,0)</f>
        <v>Entrega por Internet (antes a través de INFOMEX)</v>
      </c>
      <c r="K129">
        <f>IF(E129&lt;&gt;0,NETWORKDAYS.INTL(B129,E129,1,Inhabiles!A:A)-1,0)</f>
        <v>4</v>
      </c>
      <c r="L129">
        <f t="shared" si="7"/>
        <v>0</v>
      </c>
      <c r="M129">
        <f t="shared" si="8"/>
        <v>1</v>
      </c>
      <c r="N129">
        <f t="shared" si="9"/>
        <v>0</v>
      </c>
      <c r="O129">
        <f>+VLOOKUP(A129,[2]LosTres!$A:$Y,25,0)</f>
        <v>24</v>
      </c>
      <c r="P129">
        <f>+VLOOKUP(O129,Catalogos!$H$2:$I$102,2,0)</f>
        <v>3</v>
      </c>
      <c r="Q129" t="str">
        <f>+VLOOKUP(A129,[2]LosTres!$A:$W,23,0)</f>
        <v>M</v>
      </c>
      <c r="R129">
        <v>0</v>
      </c>
      <c r="S129" t="str">
        <f>+VLOOKUP(A129,[1]BaseSAP!$B:$T,19,0)</f>
        <v>Presupuesto</v>
      </c>
      <c r="T129" t="str">
        <f>+VLOOKUP(S129,Catalogos!K:L,2,0)</f>
        <v>f) Presupuesto o avance financiero</v>
      </c>
      <c r="U129">
        <f>+VLOOKUP(A129,[2]LosTres!$A:$P,16,0)</f>
        <v>15012</v>
      </c>
      <c r="V129">
        <f>+VLOOKUP(A129,[2]LosTres!$A:$Y,25,0)</f>
        <v>24</v>
      </c>
      <c r="W129" t="str">
        <f>+VLOOKUP(V129,Catalogos!P:R,3,0)</f>
        <v xml:space="preserve">     Profesor </v>
      </c>
      <c r="X129" t="str">
        <f>+VLOOKUP(A129,[1]BaseSAP!$B:$S,18,0)</f>
        <v>Información pública</v>
      </c>
    </row>
    <row r="130" spans="1:24" hidden="1" x14ac:dyDescent="0.25">
      <c r="A130" s="100">
        <v>6110000038716</v>
      </c>
      <c r="B130" s="90">
        <f>+VLOOKUP(A130,[1]BaseSAP!$B:$AB,15,0)</f>
        <v>42690</v>
      </c>
      <c r="C130" t="str">
        <f>+VLOOKUP(LEFT(A130,5),Catalogos!A:B,2,0)</f>
        <v>BM</v>
      </c>
      <c r="D130" t="str">
        <f>+VLOOKUP(LEFT(A130,5),Catalogos!A:C,3,0)</f>
        <v>Sistema de Solicitudes de la Plataforma Nacional de Transparencia</v>
      </c>
      <c r="E130" s="90">
        <f>+VLOOKUP(A130,[1]BaseSAP!$B:$AB,27,0)</f>
        <v>42697</v>
      </c>
      <c r="F130">
        <f t="shared" si="5"/>
        <v>11</v>
      </c>
      <c r="G130">
        <f t="shared" si="6"/>
        <v>11</v>
      </c>
      <c r="H130">
        <v>0</v>
      </c>
      <c r="I130">
        <f>+VLOOKUP(A130,[2]LosTres!$A:$AC,26,0)</f>
        <v>5</v>
      </c>
      <c r="J130" t="str">
        <f>+VLOOKUP(I130,Catalogos!E:F,2,0)</f>
        <v>Entrega por Internet (antes a través de INFOMEX)</v>
      </c>
      <c r="K130">
        <f>IF(E130&lt;&gt;0,NETWORKDAYS.INTL(B130,E130,1,Inhabiles!A:A)-1,0)</f>
        <v>5</v>
      </c>
      <c r="L130">
        <f t="shared" si="7"/>
        <v>0</v>
      </c>
      <c r="M130">
        <f t="shared" si="8"/>
        <v>1</v>
      </c>
      <c r="N130">
        <f t="shared" si="9"/>
        <v>0</v>
      </c>
      <c r="O130">
        <f>+VLOOKUP(A130,[2]LosTres!$A:$Y,25,0)</f>
        <v>21</v>
      </c>
      <c r="P130">
        <f>+VLOOKUP(O130,Catalogos!$H$2:$I$102,2,0)</f>
        <v>3</v>
      </c>
      <c r="Q130" t="str">
        <f>+VLOOKUP(A130,[2]LosTres!$A:$W,23,0)</f>
        <v>H</v>
      </c>
      <c r="R130">
        <v>0</v>
      </c>
      <c r="S130" t="str">
        <f>+VLOOKUP(A130,[1]BaseSAP!$B:$T,19,0)</f>
        <v>Relaciones laborales y sindicales</v>
      </c>
      <c r="T130" t="str">
        <f>+VLOOKUP(S130,Catalogos!K:L,2,0)</f>
        <v>c) Otros*</v>
      </c>
      <c r="U130">
        <f>+VLOOKUP(A130,[2]LosTres!$A:$P,16,0)</f>
        <v>15056</v>
      </c>
      <c r="V130">
        <f>+VLOOKUP(A130,[2]LosTres!$A:$Y,25,0)</f>
        <v>21</v>
      </c>
      <c r="W130" t="str">
        <f>+VLOOKUP(V130,Catalogos!P:R,3,0)</f>
        <v xml:space="preserve">     Estudiante</v>
      </c>
      <c r="X130" t="str">
        <f>+VLOOKUP(A130,[1]BaseSAP!$B:$S,18,0)</f>
        <v>Información pública</v>
      </c>
    </row>
    <row r="131" spans="1:24" hidden="1" x14ac:dyDescent="0.25">
      <c r="A131" s="100">
        <v>6110000038816</v>
      </c>
      <c r="B131" s="90">
        <f>+VLOOKUP(A131,[1]BaseSAP!$B:$AB,15,0)</f>
        <v>42691</v>
      </c>
      <c r="C131" t="str">
        <f>+VLOOKUP(LEFT(A131,5),Catalogos!A:B,2,0)</f>
        <v>BM</v>
      </c>
      <c r="D131" t="str">
        <f>+VLOOKUP(LEFT(A131,5),Catalogos!A:C,3,0)</f>
        <v>Sistema de Solicitudes de la Plataforma Nacional de Transparencia</v>
      </c>
      <c r="E131" s="90">
        <f>+VLOOKUP(A131,[1]BaseSAP!$B:$AB,27,0)</f>
        <v>42697</v>
      </c>
      <c r="F131">
        <f t="shared" ref="F131:F194" si="10">+MONTH(B131)</f>
        <v>11</v>
      </c>
      <c r="G131">
        <f t="shared" ref="G131:G194" si="11">+IF(MONTH(E131)=1,0,MONTH(E131))</f>
        <v>11</v>
      </c>
      <c r="H131">
        <v>0</v>
      </c>
      <c r="I131">
        <f>+VLOOKUP(A131,[2]LosTres!$A:$AC,26,0)</f>
        <v>3</v>
      </c>
      <c r="J131" t="str">
        <f>+VLOOKUP(I131,Catalogos!E:F,2,0)</f>
        <v>Copia simple</v>
      </c>
      <c r="K131">
        <f>IF(E131&lt;&gt;0,NETWORKDAYS.INTL(B131,E131,1,Inhabiles!A:A)-1,0)</f>
        <v>4</v>
      </c>
      <c r="L131">
        <v>0</v>
      </c>
      <c r="M131">
        <f t="shared" ref="M131:M194" si="12">+IF(AND(K131&lt;6,L131=0),1,0)</f>
        <v>1</v>
      </c>
      <c r="N131">
        <f t="shared" ref="N131:N194" si="13">+IF(K131&gt;20,1,0)</f>
        <v>0</v>
      </c>
      <c r="O131">
        <f>+VLOOKUP(A131,[2]LosTres!$A:$Y,25,0)</f>
        <v>0</v>
      </c>
      <c r="P131">
        <f>+VLOOKUP(O131,Catalogos!$H$2:$I$102,2,0)</f>
        <v>14</v>
      </c>
      <c r="Q131" t="str">
        <f>+VLOOKUP(A131,[2]LosTres!$A:$W,23,0)</f>
        <v>H</v>
      </c>
      <c r="R131">
        <v>0</v>
      </c>
      <c r="S131" t="str">
        <f>+VLOOKUP(A131,[1]BaseSAP!$B:$T,19,0)</f>
        <v>Acceso a la información</v>
      </c>
      <c r="T131" t="str">
        <f>+VLOOKUP(S131,Catalogos!K:L,2,0)</f>
        <v>h)  Otros*</v>
      </c>
      <c r="U131">
        <f>+VLOOKUP(A131,[2]LosTres!$A:$P,16,0)</f>
        <v>9006</v>
      </c>
      <c r="V131">
        <f>+VLOOKUP(A131,[2]LosTres!$A:$Y,25,0)</f>
        <v>0</v>
      </c>
      <c r="W131">
        <f>+VLOOKUP(V131,Catalogos!P:R,3,0)</f>
        <v>0</v>
      </c>
      <c r="X131" t="str">
        <f>+VLOOKUP(A131,[1]BaseSAP!$B:$S,18,0)</f>
        <v>Información pública</v>
      </c>
    </row>
    <row r="132" spans="1:24" hidden="1" x14ac:dyDescent="0.25">
      <c r="A132" s="100">
        <v>6110000038916</v>
      </c>
      <c r="B132" s="90">
        <f>+VLOOKUP(A132,[1]BaseSAP!$B:$AB,15,0)</f>
        <v>42691</v>
      </c>
      <c r="C132" t="str">
        <f>+VLOOKUP(LEFT(A132,5),Catalogos!A:B,2,0)</f>
        <v>BM</v>
      </c>
      <c r="D132" t="str">
        <f>+VLOOKUP(LEFT(A132,5),Catalogos!A:C,3,0)</f>
        <v>Sistema de Solicitudes de la Plataforma Nacional de Transparencia</v>
      </c>
      <c r="E132" s="90">
        <f>+VLOOKUP(A132,[1]BaseSAP!$B:$AB,27,0)</f>
        <v>42697</v>
      </c>
      <c r="F132">
        <f t="shared" si="10"/>
        <v>11</v>
      </c>
      <c r="G132">
        <f t="shared" si="11"/>
        <v>11</v>
      </c>
      <c r="H132">
        <v>0</v>
      </c>
      <c r="I132">
        <f>+VLOOKUP(A132,[2]LosTres!$A:$AC,26,0)</f>
        <v>5</v>
      </c>
      <c r="J132" t="str">
        <f>+VLOOKUP(I132,Catalogos!E:F,2,0)</f>
        <v>Entrega por Internet (antes a través de INFOMEX)</v>
      </c>
      <c r="K132">
        <f>IF(E132&lt;&gt;0,NETWORKDAYS.INTL(B132,E132,1,Inhabiles!A:A)-1,0)</f>
        <v>4</v>
      </c>
      <c r="L132" s="96">
        <f t="shared" ref="L132:L194" si="14">+IF(K132&lt;4,1,0)</f>
        <v>0</v>
      </c>
      <c r="M132">
        <f t="shared" si="12"/>
        <v>1</v>
      </c>
      <c r="N132">
        <f t="shared" si="13"/>
        <v>0</v>
      </c>
      <c r="O132">
        <f>+VLOOKUP(A132,[2]LosTres!$A:$Y,25,0)</f>
        <v>21</v>
      </c>
      <c r="P132">
        <f>+VLOOKUP(O132,Catalogos!$H$2:$I$102,2,0)</f>
        <v>3</v>
      </c>
      <c r="Q132" t="str">
        <f>+VLOOKUP(A132,[2]LosTres!$A:$W,23,0)</f>
        <v>M</v>
      </c>
      <c r="R132">
        <v>0</v>
      </c>
      <c r="S132" t="str">
        <f>+VLOOKUP(A132,[1]BaseSAP!$B:$T,19,0)</f>
        <v>Presupuesto</v>
      </c>
      <c r="T132" t="str">
        <f>+VLOOKUP(S132,Catalogos!K:L,2,0)</f>
        <v>f) Presupuesto o avance financiero</v>
      </c>
      <c r="U132">
        <f>+VLOOKUP(A132,[2]LosTres!$A:$P,16,0)</f>
        <v>25012</v>
      </c>
      <c r="V132">
        <f>+VLOOKUP(A132,[2]LosTres!$A:$Y,25,0)</f>
        <v>21</v>
      </c>
      <c r="W132" t="str">
        <f>+VLOOKUP(V132,Catalogos!P:R,3,0)</f>
        <v xml:space="preserve">     Estudiante</v>
      </c>
      <c r="X132" t="str">
        <f>+VLOOKUP(A132,[1]BaseSAP!$B:$S,18,0)</f>
        <v>Información pública</v>
      </c>
    </row>
    <row r="133" spans="1:24" hidden="1" x14ac:dyDescent="0.25">
      <c r="A133" s="100">
        <v>6110000039016</v>
      </c>
      <c r="B133" s="90">
        <f>+VLOOKUP(A133,[1]BaseSAP!$B:$AB,15,0)</f>
        <v>42691</v>
      </c>
      <c r="C133" t="str">
        <f>+VLOOKUP(LEFT(A133,5),Catalogos!A:B,2,0)</f>
        <v>BM</v>
      </c>
      <c r="D133" t="str">
        <f>+VLOOKUP(LEFT(A133,5),Catalogos!A:C,3,0)</f>
        <v>Sistema de Solicitudes de la Plataforma Nacional de Transparencia</v>
      </c>
      <c r="E133" s="90">
        <f>+VLOOKUP(A133,[1]BaseSAP!$B:$AB,27,0)</f>
        <v>42697</v>
      </c>
      <c r="F133">
        <f t="shared" si="10"/>
        <v>11</v>
      </c>
      <c r="G133">
        <f t="shared" si="11"/>
        <v>11</v>
      </c>
      <c r="H133">
        <v>0</v>
      </c>
      <c r="I133">
        <f>+VLOOKUP(A133,[2]LosTres!$A:$AC,26,0)</f>
        <v>5</v>
      </c>
      <c r="J133" t="str">
        <f>+VLOOKUP(I133,Catalogos!E:F,2,0)</f>
        <v>Entrega por Internet (antes a través de INFOMEX)</v>
      </c>
      <c r="K133">
        <f>IF(E133&lt;&gt;0,NETWORKDAYS.INTL(B133,E133,1,Inhabiles!A:A)-1,0)</f>
        <v>4</v>
      </c>
      <c r="L133">
        <f t="shared" si="14"/>
        <v>0</v>
      </c>
      <c r="M133">
        <f t="shared" si="12"/>
        <v>1</v>
      </c>
      <c r="N133">
        <f t="shared" si="13"/>
        <v>0</v>
      </c>
      <c r="O133">
        <f>+VLOOKUP(A133,[2]LosTres!$A:$Y,25,0)</f>
        <v>21</v>
      </c>
      <c r="P133">
        <f>+VLOOKUP(O133,Catalogos!$H$2:$I$102,2,0)</f>
        <v>3</v>
      </c>
      <c r="Q133" t="str">
        <f>+VLOOKUP(A133,[2]LosTres!$A:$W,23,0)</f>
        <v>M</v>
      </c>
      <c r="R133">
        <v>0</v>
      </c>
      <c r="S133" t="str">
        <f>+VLOOKUP(A133,[1]BaseSAP!$B:$T,19,0)</f>
        <v>Organización</v>
      </c>
      <c r="T133" t="str">
        <f>+VLOOKUP(S133,Catalogos!K:L,2,0)</f>
        <v>a) Programa de trabajo</v>
      </c>
      <c r="U133">
        <f>+VLOOKUP(A133,[2]LosTres!$A:$P,16,0)</f>
        <v>21114</v>
      </c>
      <c r="V133">
        <f>+VLOOKUP(A133,[2]LosTres!$A:$Y,25,0)</f>
        <v>21</v>
      </c>
      <c r="W133" t="str">
        <f>+VLOOKUP(V133,Catalogos!P:R,3,0)</f>
        <v xml:space="preserve">     Estudiante</v>
      </c>
      <c r="X133" t="str">
        <f>+VLOOKUP(A133,[1]BaseSAP!$B:$S,18,0)</f>
        <v>Información pública</v>
      </c>
    </row>
    <row r="134" spans="1:24" hidden="1" x14ac:dyDescent="0.25">
      <c r="A134" s="100">
        <v>6110000039116</v>
      </c>
      <c r="B134" s="90">
        <f>+VLOOKUP(A134,[1]BaseSAP!$B:$AB,15,0)</f>
        <v>42692</v>
      </c>
      <c r="C134" t="str">
        <f>+VLOOKUP(LEFT(A134,5),Catalogos!A:B,2,0)</f>
        <v>BM</v>
      </c>
      <c r="D134" t="str">
        <f>+VLOOKUP(LEFT(A134,5),Catalogos!A:C,3,0)</f>
        <v>Sistema de Solicitudes de la Plataforma Nacional de Transparencia</v>
      </c>
      <c r="E134" s="90">
        <f>+VLOOKUP(A134,[1]BaseSAP!$B:$AB,27,0)</f>
        <v>42697</v>
      </c>
      <c r="F134">
        <f t="shared" si="10"/>
        <v>11</v>
      </c>
      <c r="G134">
        <f t="shared" si="11"/>
        <v>11</v>
      </c>
      <c r="H134">
        <v>0</v>
      </c>
      <c r="I134">
        <f>+VLOOKUP(A134,[2]LosTres!$A:$AC,26,0)</f>
        <v>5</v>
      </c>
      <c r="J134" t="str">
        <f>+VLOOKUP(I134,Catalogos!E:F,2,0)</f>
        <v>Entrega por Internet (antes a través de INFOMEX)</v>
      </c>
      <c r="K134">
        <f>IF(E134&lt;&gt;0,NETWORKDAYS.INTL(B134,E134,1,Inhabiles!A:A)-1,0)</f>
        <v>3</v>
      </c>
      <c r="L134">
        <f t="shared" si="14"/>
        <v>1</v>
      </c>
      <c r="M134">
        <f t="shared" si="12"/>
        <v>0</v>
      </c>
      <c r="N134">
        <f t="shared" si="13"/>
        <v>0</v>
      </c>
      <c r="O134">
        <f>+VLOOKUP(A134,[2]LosTres!$A:$Y,25,0)</f>
        <v>14</v>
      </c>
      <c r="P134">
        <f>+VLOOKUP(O134,Catalogos!$H$2:$I$102,2,0)</f>
        <v>1</v>
      </c>
      <c r="Q134" t="str">
        <f>+VLOOKUP(A134,[2]LosTres!$A:$W,23,0)</f>
        <v>M</v>
      </c>
      <c r="R134">
        <v>0</v>
      </c>
      <c r="S134" t="str">
        <f>+VLOOKUP(A134,[1]BaseSAP!$B:$T,19,0)</f>
        <v>Acceso a la información</v>
      </c>
      <c r="T134" t="str">
        <f>+VLOOKUP(S134,Catalogos!K:L,2,0)</f>
        <v>h)  Otros*</v>
      </c>
      <c r="U134">
        <f>+VLOOKUP(A134,[2]LosTres!$A:$P,16,0)</f>
        <v>5010</v>
      </c>
      <c r="V134">
        <f>+VLOOKUP(A134,[2]LosTres!$A:$Y,25,0)</f>
        <v>14</v>
      </c>
      <c r="W134" t="str">
        <f>+VLOOKUP(V134,Catalogos!P:R,3,0)</f>
        <v xml:space="preserve">     Servicios a la ciudadanía</v>
      </c>
      <c r="X134" t="str">
        <f>+VLOOKUP(A134,[1]BaseSAP!$B:$S,18,0)</f>
        <v>Información pública</v>
      </c>
    </row>
    <row r="135" spans="1:24" hidden="1" x14ac:dyDescent="0.25">
      <c r="A135" s="100">
        <v>6110000039216</v>
      </c>
      <c r="B135" s="90">
        <f>+VLOOKUP(A135,[1]BaseSAP!$B:$AB,15,0)</f>
        <v>42692</v>
      </c>
      <c r="C135" t="str">
        <f>+VLOOKUP(LEFT(A135,5),Catalogos!A:B,2,0)</f>
        <v>BM</v>
      </c>
      <c r="D135" t="str">
        <f>+VLOOKUP(LEFT(A135,5),Catalogos!A:C,3,0)</f>
        <v>Sistema de Solicitudes de la Plataforma Nacional de Transparencia</v>
      </c>
      <c r="E135" s="90">
        <f>+VLOOKUP(A135,[1]BaseSAP!$B:$AB,27,0)</f>
        <v>42696</v>
      </c>
      <c r="F135">
        <f t="shared" si="10"/>
        <v>11</v>
      </c>
      <c r="G135">
        <f t="shared" si="11"/>
        <v>11</v>
      </c>
      <c r="H135">
        <v>0</v>
      </c>
      <c r="I135">
        <f>+VLOOKUP(A135,[2]LosTres!$A:$AC,26,0)</f>
        <v>5</v>
      </c>
      <c r="J135" t="str">
        <f>+VLOOKUP(I135,Catalogos!E:F,2,0)</f>
        <v>Entrega por Internet (antes a través de INFOMEX)</v>
      </c>
      <c r="K135">
        <f>IF(E135&lt;&gt;0,NETWORKDAYS.INTL(B135,E135,1,Inhabiles!A:A)-1,0)</f>
        <v>2</v>
      </c>
      <c r="L135">
        <f t="shared" si="14"/>
        <v>1</v>
      </c>
      <c r="M135">
        <f t="shared" si="12"/>
        <v>0</v>
      </c>
      <c r="N135">
        <f t="shared" si="13"/>
        <v>0</v>
      </c>
      <c r="O135">
        <f>+VLOOKUP(A135,[2]LosTres!$A:$Y,25,0)</f>
        <v>99</v>
      </c>
      <c r="P135">
        <f>+VLOOKUP(O135,Catalogos!$H$2:$I$102,2,0)</f>
        <v>13</v>
      </c>
      <c r="Q135" t="str">
        <f>+VLOOKUP(A135,[2]LosTres!$A:$W,23,0)</f>
        <v>M</v>
      </c>
      <c r="R135">
        <v>0</v>
      </c>
      <c r="S135" t="str">
        <f>+VLOOKUP(A135,[1]BaseSAP!$B:$T,19,0)</f>
        <v>Sueldos y salarios</v>
      </c>
      <c r="T135" t="str">
        <f>+VLOOKUP(S135,Catalogos!K:L,2,0)</f>
        <v>a) Sueldos</v>
      </c>
      <c r="U135">
        <f>+VLOOKUP(A135,[2]LosTres!$A:$P,16,0)</f>
        <v>11017</v>
      </c>
      <c r="V135">
        <f>+VLOOKUP(A135,[2]LosTres!$A:$Y,25,0)</f>
        <v>99</v>
      </c>
      <c r="W135" t="str">
        <f>+VLOOKUP(V135,Catalogos!P:R,3,0)</f>
        <v xml:space="preserve">     Otras no incluidas anteriormente</v>
      </c>
      <c r="X135" t="str">
        <f>+VLOOKUP(A135,[1]BaseSAP!$B:$S,18,0)</f>
        <v>Información pública</v>
      </c>
    </row>
    <row r="136" spans="1:24" hidden="1" x14ac:dyDescent="0.25">
      <c r="A136" s="100">
        <v>6110000039316</v>
      </c>
      <c r="B136" s="90">
        <f>+VLOOKUP(A136,[1]BaseSAP!$B:$AB,15,0)</f>
        <v>42696</v>
      </c>
      <c r="C136" t="str">
        <f>+VLOOKUP(LEFT(A136,5),Catalogos!A:B,2,0)</f>
        <v>BM</v>
      </c>
      <c r="D136" t="str">
        <f>+VLOOKUP(LEFT(A136,5),Catalogos!A:C,3,0)</f>
        <v>Sistema de Solicitudes de la Plataforma Nacional de Transparencia</v>
      </c>
      <c r="E136" s="90">
        <f>+VLOOKUP(A136,[1]BaseSAP!$B:$AB,27,0)</f>
        <v>42699</v>
      </c>
      <c r="F136">
        <f t="shared" si="10"/>
        <v>11</v>
      </c>
      <c r="G136">
        <f t="shared" si="11"/>
        <v>11</v>
      </c>
      <c r="H136">
        <v>0</v>
      </c>
      <c r="I136">
        <f>+VLOOKUP(A136,[2]LosTres!$A:$AC,26,0)</f>
        <v>5</v>
      </c>
      <c r="J136" t="str">
        <f>+VLOOKUP(I136,Catalogos!E:F,2,0)</f>
        <v>Entrega por Internet (antes a través de INFOMEX)</v>
      </c>
      <c r="K136">
        <f>IF(E136&lt;&gt;0,NETWORKDAYS.INTL(B136,E136,1,Inhabiles!A:A)-1,0)</f>
        <v>3</v>
      </c>
      <c r="L136">
        <v>0</v>
      </c>
      <c r="M136">
        <f t="shared" si="12"/>
        <v>1</v>
      </c>
      <c r="N136">
        <f t="shared" si="13"/>
        <v>0</v>
      </c>
      <c r="O136">
        <f>+VLOOKUP(A136,[2]LosTres!$A:$Y,25,0)</f>
        <v>21</v>
      </c>
      <c r="P136">
        <f>+VLOOKUP(O136,Catalogos!$H$2:$I$102,2,0)</f>
        <v>3</v>
      </c>
      <c r="Q136" t="str">
        <f>+VLOOKUP(A136,[2]LosTres!$A:$W,23,0)</f>
        <v>H</v>
      </c>
      <c r="R136">
        <v>0</v>
      </c>
      <c r="S136" t="str">
        <f>+VLOOKUP(A136,[1]BaseSAP!$B:$T,19,0)</f>
        <v>Deuda pública</v>
      </c>
      <c r="T136" t="str">
        <f>+VLOOKUP(S136,Catalogos!K:L,2,0)</f>
        <v>c) Estadísticas</v>
      </c>
      <c r="U136">
        <f>+VLOOKUP(A136,[2]LosTres!$A:$P,16,0)</f>
        <v>20469</v>
      </c>
      <c r="V136">
        <f>+VLOOKUP(A136,[2]LosTres!$A:$Y,25,0)</f>
        <v>21</v>
      </c>
      <c r="W136" t="str">
        <f>+VLOOKUP(V136,Catalogos!P:R,3,0)</f>
        <v xml:space="preserve">     Estudiante</v>
      </c>
      <c r="X136" t="str">
        <f>+VLOOKUP(A136,[1]BaseSAP!$B:$S,18,0)</f>
        <v>Información pública</v>
      </c>
    </row>
    <row r="137" spans="1:24" hidden="1" x14ac:dyDescent="0.25">
      <c r="A137" s="100">
        <v>6110000039416</v>
      </c>
      <c r="B137" s="90">
        <f>+VLOOKUP(A137,[1]BaseSAP!$B:$AB,15,0)</f>
        <v>42696</v>
      </c>
      <c r="C137" t="str">
        <f>+VLOOKUP(LEFT(A137,5),Catalogos!A:B,2,0)</f>
        <v>BM</v>
      </c>
      <c r="D137" t="str">
        <f>+VLOOKUP(LEFT(A137,5),Catalogos!A:C,3,0)</f>
        <v>Sistema de Solicitudes de la Plataforma Nacional de Transparencia</v>
      </c>
      <c r="E137" s="90">
        <f>+VLOOKUP(A137,[1]BaseSAP!$B:$AB,27,0)</f>
        <v>42698</v>
      </c>
      <c r="F137">
        <f t="shared" si="10"/>
        <v>11</v>
      </c>
      <c r="G137">
        <f t="shared" si="11"/>
        <v>11</v>
      </c>
      <c r="H137">
        <v>0</v>
      </c>
      <c r="I137">
        <f>+VLOOKUP(A137,[2]LosTres!$A:$AC,26,0)</f>
        <v>5</v>
      </c>
      <c r="J137" t="str">
        <f>+VLOOKUP(I137,Catalogos!E:F,2,0)</f>
        <v>Entrega por Internet (antes a través de INFOMEX)</v>
      </c>
      <c r="K137">
        <f>IF(E137&lt;&gt;0,NETWORKDAYS.INTL(B137,E137,1,Inhabiles!A:A)-1,0)</f>
        <v>2</v>
      </c>
      <c r="L137">
        <f t="shared" si="14"/>
        <v>1</v>
      </c>
      <c r="M137">
        <f t="shared" si="12"/>
        <v>0</v>
      </c>
      <c r="N137">
        <f t="shared" si="13"/>
        <v>0</v>
      </c>
      <c r="O137">
        <f>+VLOOKUP(A137,[2]LosTres!$A:$Y,25,0)</f>
        <v>21</v>
      </c>
      <c r="P137">
        <f>+VLOOKUP(O137,Catalogos!$H$2:$I$102,2,0)</f>
        <v>3</v>
      </c>
      <c r="Q137" t="str">
        <f>+VLOOKUP(A137,[2]LosTres!$A:$W,23,0)</f>
        <v>M</v>
      </c>
      <c r="R137">
        <v>0</v>
      </c>
      <c r="S137" t="str">
        <f>+VLOOKUP(A137,[1]BaseSAP!$B:$T,19,0)</f>
        <v>Acceso a la información</v>
      </c>
      <c r="T137" t="str">
        <f>+VLOOKUP(S137,Catalogos!K:L,2,0)</f>
        <v>h)  Otros*</v>
      </c>
      <c r="U137">
        <f>+VLOOKUP(A137,[2]LosTres!$A:$P,16,0)</f>
        <v>20008</v>
      </c>
      <c r="V137">
        <f>+VLOOKUP(A137,[2]LosTres!$A:$Y,25,0)</f>
        <v>21</v>
      </c>
      <c r="W137" t="str">
        <f>+VLOOKUP(V137,Catalogos!P:R,3,0)</f>
        <v xml:space="preserve">     Estudiante</v>
      </c>
      <c r="X137" t="str">
        <f>+VLOOKUP(A137,[1]BaseSAP!$B:$S,18,0)</f>
        <v>Información no competencia del BM</v>
      </c>
    </row>
    <row r="138" spans="1:24" hidden="1" x14ac:dyDescent="0.25">
      <c r="A138" s="100">
        <v>6110000039516</v>
      </c>
      <c r="B138" s="90">
        <f>+VLOOKUP(A138,[1]BaseSAP!$B:$AB,15,0)</f>
        <v>42696</v>
      </c>
      <c r="C138" t="str">
        <f>+VLOOKUP(LEFT(A138,5),Catalogos!A:B,2,0)</f>
        <v>BM</v>
      </c>
      <c r="D138" t="str">
        <f>+VLOOKUP(LEFT(A138,5),Catalogos!A:C,3,0)</f>
        <v>Sistema de Solicitudes de la Plataforma Nacional de Transparencia</v>
      </c>
      <c r="E138" s="90">
        <f>+VLOOKUP(A138,[1]BaseSAP!$B:$AB,27,0)</f>
        <v>42698</v>
      </c>
      <c r="F138">
        <f t="shared" si="10"/>
        <v>11</v>
      </c>
      <c r="G138">
        <f t="shared" si="11"/>
        <v>11</v>
      </c>
      <c r="H138">
        <v>0</v>
      </c>
      <c r="I138">
        <f>+VLOOKUP(A138,[2]LosTres!$A:$AC,26,0)</f>
        <v>5</v>
      </c>
      <c r="J138" t="str">
        <f>+VLOOKUP(I138,Catalogos!E:F,2,0)</f>
        <v>Entrega por Internet (antes a través de INFOMEX)</v>
      </c>
      <c r="K138">
        <f>IF(E138&lt;&gt;0,NETWORKDAYS.INTL(B138,E138,1,Inhabiles!A:A)-1,0)</f>
        <v>2</v>
      </c>
      <c r="L138">
        <f t="shared" si="14"/>
        <v>1</v>
      </c>
      <c r="M138">
        <f t="shared" si="12"/>
        <v>0</v>
      </c>
      <c r="N138">
        <f t="shared" si="13"/>
        <v>0</v>
      </c>
      <c r="O138">
        <f>+VLOOKUP(A138,[2]LosTres!$A:$Y,25,0)</f>
        <v>13</v>
      </c>
      <c r="P138">
        <f>+VLOOKUP(O138,Catalogos!$H$2:$I$102,2,0)</f>
        <v>1</v>
      </c>
      <c r="Q138" t="str">
        <f>+VLOOKUP(A138,[2]LosTres!$A:$W,23,0)</f>
        <v>H</v>
      </c>
      <c r="R138">
        <v>0</v>
      </c>
      <c r="S138" t="str">
        <f>+VLOOKUP(A138,[1]BaseSAP!$B:$T,19,0)</f>
        <v>Deuda pública</v>
      </c>
      <c r="T138" t="str">
        <f>+VLOOKUP(S138,Catalogos!K:L,2,0)</f>
        <v>c) Estadísticas</v>
      </c>
      <c r="U138">
        <f>+VLOOKUP(A138,[2]LosTres!$A:$P,16,0)</f>
        <v>24028</v>
      </c>
      <c r="V138">
        <f>+VLOOKUP(A138,[2]LosTres!$A:$Y,25,0)</f>
        <v>13</v>
      </c>
      <c r="W138" t="str">
        <f>+VLOOKUP(V138,Catalogos!P:R,3,0)</f>
        <v xml:space="preserve">     Servicios a la actividad empresarial</v>
      </c>
      <c r="X138" t="str">
        <f>+VLOOKUP(A138,[1]BaseSAP!$B:$S,18,0)</f>
        <v>Información pública</v>
      </c>
    </row>
    <row r="139" spans="1:24" hidden="1" x14ac:dyDescent="0.25">
      <c r="A139" s="100">
        <v>6110000039616</v>
      </c>
      <c r="B139" s="90">
        <f>+VLOOKUP(A139,[1]BaseSAP!$B:$AB,15,0)</f>
        <v>42696</v>
      </c>
      <c r="C139" t="str">
        <f>+VLOOKUP(LEFT(A139,5),Catalogos!A:B,2,0)</f>
        <v>BM</v>
      </c>
      <c r="D139" t="str">
        <f>+VLOOKUP(LEFT(A139,5),Catalogos!A:C,3,0)</f>
        <v>Sistema de Solicitudes de la Plataforma Nacional de Transparencia</v>
      </c>
      <c r="E139" s="90">
        <f>+VLOOKUP(A139,[1]BaseSAP!$B:$AB,27,0)</f>
        <v>42702</v>
      </c>
      <c r="F139">
        <f t="shared" si="10"/>
        <v>11</v>
      </c>
      <c r="G139">
        <f t="shared" si="11"/>
        <v>11</v>
      </c>
      <c r="H139">
        <v>0</v>
      </c>
      <c r="I139">
        <f>+VLOOKUP(A139,[2]LosTres!$A:$AC,26,0)</f>
        <v>5</v>
      </c>
      <c r="J139" t="str">
        <f>+VLOOKUP(I139,Catalogos!E:F,2,0)</f>
        <v>Entrega por Internet (antes a través de INFOMEX)</v>
      </c>
      <c r="K139">
        <f>IF(E139&lt;&gt;0,NETWORKDAYS.INTL(B139,E139,1,Inhabiles!A:A)-1,0)</f>
        <v>4</v>
      </c>
      <c r="L139" s="96">
        <f t="shared" si="14"/>
        <v>0</v>
      </c>
      <c r="M139">
        <f t="shared" si="12"/>
        <v>1</v>
      </c>
      <c r="N139">
        <f t="shared" si="13"/>
        <v>0</v>
      </c>
      <c r="O139">
        <f>+VLOOKUP(A139,[2]LosTres!$A:$Y,25,0)</f>
        <v>21</v>
      </c>
      <c r="P139">
        <f>+VLOOKUP(O139,Catalogos!$H$2:$I$102,2,0)</f>
        <v>3</v>
      </c>
      <c r="Q139" t="str">
        <f>+VLOOKUP(A139,[2]LosTres!$A:$W,23,0)</f>
        <v>M</v>
      </c>
      <c r="R139">
        <v>0</v>
      </c>
      <c r="S139" t="str">
        <f>+VLOOKUP(A139,[1]BaseSAP!$B:$T,19,0)</f>
        <v>Política cambiaria</v>
      </c>
      <c r="T139" t="str">
        <f>+VLOOKUP(S139,Catalogos!K:L,2,0)</f>
        <v>c) Estadísticas</v>
      </c>
      <c r="U139">
        <f>+VLOOKUP(A139,[2]LosTres!$A:$P,16,0)</f>
        <v>26030</v>
      </c>
      <c r="V139">
        <f>+VLOOKUP(A139,[2]LosTres!$A:$Y,25,0)</f>
        <v>21</v>
      </c>
      <c r="W139" t="str">
        <f>+VLOOKUP(V139,Catalogos!P:R,3,0)</f>
        <v xml:space="preserve">     Estudiante</v>
      </c>
      <c r="X139" t="str">
        <f>+VLOOKUP(A139,[1]BaseSAP!$B:$S,18,0)</f>
        <v>Información pública</v>
      </c>
    </row>
    <row r="140" spans="1:24" hidden="1" x14ac:dyDescent="0.25">
      <c r="A140" s="100">
        <v>6110000039716</v>
      </c>
      <c r="B140" s="90">
        <f>+VLOOKUP(A140,[1]BaseSAP!$B:$AB,15,0)</f>
        <v>42696</v>
      </c>
      <c r="C140" t="str">
        <f>+VLOOKUP(LEFT(A140,5),Catalogos!A:B,2,0)</f>
        <v>BM</v>
      </c>
      <c r="D140" t="str">
        <f>+VLOOKUP(LEFT(A140,5),Catalogos!A:C,3,0)</f>
        <v>Sistema de Solicitudes de la Plataforma Nacional de Transparencia</v>
      </c>
      <c r="E140" s="90">
        <f>+VLOOKUP(A140,[1]BaseSAP!$B:$AB,27,0)</f>
        <v>42697</v>
      </c>
      <c r="F140">
        <f t="shared" si="10"/>
        <v>11</v>
      </c>
      <c r="G140">
        <f t="shared" si="11"/>
        <v>11</v>
      </c>
      <c r="H140">
        <v>0</v>
      </c>
      <c r="I140">
        <f>+VLOOKUP(A140,[2]LosTres!$A:$AC,26,0)</f>
        <v>5</v>
      </c>
      <c r="J140" t="str">
        <f>+VLOOKUP(I140,Catalogos!E:F,2,0)</f>
        <v>Entrega por Internet (antes a través de INFOMEX)</v>
      </c>
      <c r="K140">
        <f>IF(E140&lt;&gt;0,NETWORKDAYS.INTL(B140,E140,1,Inhabiles!A:A)-1,0)</f>
        <v>1</v>
      </c>
      <c r="L140" s="96">
        <f t="shared" si="14"/>
        <v>1</v>
      </c>
      <c r="M140">
        <f t="shared" si="12"/>
        <v>0</v>
      </c>
      <c r="N140">
        <f t="shared" si="13"/>
        <v>0</v>
      </c>
      <c r="O140">
        <f>+VLOOKUP(A140,[2]LosTres!$A:$Y,25,0)</f>
        <v>21</v>
      </c>
      <c r="P140">
        <f>+VLOOKUP(O140,Catalogos!$H$2:$I$102,2,0)</f>
        <v>3</v>
      </c>
      <c r="Q140" t="str">
        <f>+VLOOKUP(A140,[2]LosTres!$A:$W,23,0)</f>
        <v>M</v>
      </c>
      <c r="R140">
        <v>0</v>
      </c>
      <c r="S140" t="str">
        <f>+VLOOKUP(A140,[1]BaseSAP!$B:$T,19,0)</f>
        <v>Sueldos y salarios</v>
      </c>
      <c r="T140" t="str">
        <f>+VLOOKUP(S140,Catalogos!K:L,2,0)</f>
        <v>a) Sueldos</v>
      </c>
      <c r="U140">
        <f>+VLOOKUP(A140,[2]LosTres!$A:$P,16,0)</f>
        <v>16053</v>
      </c>
      <c r="V140">
        <f>+VLOOKUP(A140,[2]LosTres!$A:$Y,25,0)</f>
        <v>21</v>
      </c>
      <c r="W140" t="str">
        <f>+VLOOKUP(V140,Catalogos!P:R,3,0)</f>
        <v xml:space="preserve">     Estudiante</v>
      </c>
      <c r="X140" t="str">
        <f>+VLOOKUP(A140,[1]BaseSAP!$B:$S,18,0)</f>
        <v>Información pública</v>
      </c>
    </row>
    <row r="141" spans="1:24" hidden="1" x14ac:dyDescent="0.25">
      <c r="A141" s="100">
        <v>6110000039816</v>
      </c>
      <c r="B141" s="90">
        <f>+VLOOKUP(A141,[1]BaseSAP!$B:$AB,15,0)</f>
        <v>42697</v>
      </c>
      <c r="C141" t="str">
        <f>+VLOOKUP(LEFT(A141,5),Catalogos!A:B,2,0)</f>
        <v>BM</v>
      </c>
      <c r="D141" t="str">
        <f>+VLOOKUP(LEFT(A141,5),Catalogos!A:C,3,0)</f>
        <v>Sistema de Solicitudes de la Plataforma Nacional de Transparencia</v>
      </c>
      <c r="E141" s="90">
        <f>+VLOOKUP(A141,[1]BaseSAP!$B:$AB,27,0)</f>
        <v>42699</v>
      </c>
      <c r="F141">
        <f t="shared" si="10"/>
        <v>11</v>
      </c>
      <c r="G141">
        <f t="shared" si="11"/>
        <v>11</v>
      </c>
      <c r="H141">
        <v>0</v>
      </c>
      <c r="I141">
        <f>+VLOOKUP(A141,[2]LosTres!$A:$AC,26,0)</f>
        <v>5</v>
      </c>
      <c r="J141" t="str">
        <f>+VLOOKUP(I141,Catalogos!E:F,2,0)</f>
        <v>Entrega por Internet (antes a través de INFOMEX)</v>
      </c>
      <c r="K141">
        <f>IF(E141&lt;&gt;0,NETWORKDAYS.INTL(B141,E141,1,Inhabiles!A:A)-1,0)</f>
        <v>2</v>
      </c>
      <c r="L141">
        <f t="shared" si="14"/>
        <v>1</v>
      </c>
      <c r="M141">
        <f t="shared" si="12"/>
        <v>0</v>
      </c>
      <c r="N141">
        <f t="shared" si="13"/>
        <v>0</v>
      </c>
      <c r="O141">
        <f>+VLOOKUP(A141,[2]LosTres!$A:$Y,25,0)</f>
        <v>21</v>
      </c>
      <c r="P141">
        <f>+VLOOKUP(O141,Catalogos!$H$2:$I$102,2,0)</f>
        <v>3</v>
      </c>
      <c r="Q141" t="str">
        <f>+VLOOKUP(A141,[2]LosTres!$A:$W,23,0)</f>
        <v>H</v>
      </c>
      <c r="R141">
        <v>0</v>
      </c>
      <c r="S141" t="str">
        <f>+VLOOKUP(A141,[1]BaseSAP!$B:$T,19,0)</f>
        <v>Presupuesto</v>
      </c>
      <c r="T141" t="str">
        <f>+VLOOKUP(S141,Catalogos!K:L,2,0)</f>
        <v>f) Presupuesto o avance financiero</v>
      </c>
      <c r="U141">
        <f>+VLOOKUP(A141,[2]LosTres!$A:$P,16,0)</f>
        <v>9017</v>
      </c>
      <c r="V141">
        <f>+VLOOKUP(A141,[2]LosTres!$A:$Y,25,0)</f>
        <v>21</v>
      </c>
      <c r="W141" t="str">
        <f>+VLOOKUP(V141,Catalogos!P:R,3,0)</f>
        <v xml:space="preserve">     Estudiante</v>
      </c>
      <c r="X141" t="str">
        <f>+VLOOKUP(A141,[1]BaseSAP!$B:$S,18,0)</f>
        <v>Información pública</v>
      </c>
    </row>
    <row r="142" spans="1:24" hidden="1" x14ac:dyDescent="0.25">
      <c r="A142" s="100">
        <v>6110000039916</v>
      </c>
      <c r="B142" s="90">
        <f>+VLOOKUP(A142,[1]BaseSAP!$B:$AB,15,0)</f>
        <v>42697</v>
      </c>
      <c r="C142" t="str">
        <f>+VLOOKUP(LEFT(A142,5),Catalogos!A:B,2,0)</f>
        <v>BM</v>
      </c>
      <c r="D142" t="str">
        <f>+VLOOKUP(LEFT(A142,5),Catalogos!A:C,3,0)</f>
        <v>Sistema de Solicitudes de la Plataforma Nacional de Transparencia</v>
      </c>
      <c r="E142" s="90">
        <f>+VLOOKUP(A142,[1]BaseSAP!$B:$AB,27,0)</f>
        <v>42698</v>
      </c>
      <c r="F142">
        <f t="shared" si="10"/>
        <v>11</v>
      </c>
      <c r="G142">
        <f t="shared" si="11"/>
        <v>11</v>
      </c>
      <c r="H142">
        <v>0</v>
      </c>
      <c r="I142">
        <f>+VLOOKUP(A142,[2]LosTres!$A:$AC,26,0)</f>
        <v>5</v>
      </c>
      <c r="J142" t="str">
        <f>+VLOOKUP(I142,Catalogos!E:F,2,0)</f>
        <v>Entrega por Internet (antes a través de INFOMEX)</v>
      </c>
      <c r="K142">
        <f>IF(E142&lt;&gt;0,NETWORKDAYS.INTL(B142,E142,1,Inhabiles!A:A)-1,0)</f>
        <v>1</v>
      </c>
      <c r="L142">
        <v>0</v>
      </c>
      <c r="M142">
        <f t="shared" si="12"/>
        <v>1</v>
      </c>
      <c r="N142">
        <f t="shared" si="13"/>
        <v>0</v>
      </c>
      <c r="O142">
        <f>+VLOOKUP(A142,[2]LosTres!$A:$Y,25,0)</f>
        <v>20</v>
      </c>
      <c r="P142">
        <f>+VLOOKUP(O142,Catalogos!$H$2:$I$102,2,0)</f>
        <v>3</v>
      </c>
      <c r="Q142" t="str">
        <f>+VLOOKUP(A142,[2]LosTres!$A:$W,23,0)</f>
        <v>H</v>
      </c>
      <c r="R142">
        <v>0</v>
      </c>
      <c r="S142" t="str">
        <f>+VLOOKUP(A142,[1]BaseSAP!$B:$T,19,0)</f>
        <v>Acceso a la información</v>
      </c>
      <c r="T142" t="str">
        <f>+VLOOKUP(S142,Catalogos!K:L,2,0)</f>
        <v>h)  Otros*</v>
      </c>
      <c r="U142">
        <f>+VLOOKUP(A142,[2]LosTres!$A:$P,16,0)</f>
        <v>6002</v>
      </c>
      <c r="V142">
        <f>+VLOOKUP(A142,[2]LosTres!$A:$Y,25,0)</f>
        <v>20</v>
      </c>
      <c r="W142" t="str">
        <f>+VLOOKUP(V142,Catalogos!P:R,3,0)</f>
        <v>Ámbito Académico</v>
      </c>
      <c r="X142" t="str">
        <f>+VLOOKUP(A142,[1]BaseSAP!$B:$S,18,0)</f>
        <v>Información no competencia del BM</v>
      </c>
    </row>
    <row r="143" spans="1:24" hidden="1" x14ac:dyDescent="0.25">
      <c r="A143" s="100">
        <v>6110000040016</v>
      </c>
      <c r="B143" s="90">
        <f>+VLOOKUP(A143,[1]BaseSAP!$B:$AB,15,0)</f>
        <v>42697</v>
      </c>
      <c r="C143" t="str">
        <f>+VLOOKUP(LEFT(A143,5),Catalogos!A:B,2,0)</f>
        <v>BM</v>
      </c>
      <c r="D143" t="str">
        <f>+VLOOKUP(LEFT(A143,5),Catalogos!A:C,3,0)</f>
        <v>Sistema de Solicitudes de la Plataforma Nacional de Transparencia</v>
      </c>
      <c r="E143" s="90">
        <f>+VLOOKUP(A143,[1]BaseSAP!$B:$AB,27,0)</f>
        <v>42698</v>
      </c>
      <c r="F143">
        <f t="shared" si="10"/>
        <v>11</v>
      </c>
      <c r="G143">
        <f t="shared" si="11"/>
        <v>11</v>
      </c>
      <c r="H143">
        <v>0</v>
      </c>
      <c r="I143">
        <f>+VLOOKUP(A143,[2]LosTres!$A:$AC,26,0)</f>
        <v>5</v>
      </c>
      <c r="J143" t="str">
        <f>+VLOOKUP(I143,Catalogos!E:F,2,0)</f>
        <v>Entrega por Internet (antes a través de INFOMEX)</v>
      </c>
      <c r="K143">
        <f>IF(E143&lt;&gt;0,NETWORKDAYS.INTL(B143,E143,1,Inhabiles!A:A)-1,0)</f>
        <v>1</v>
      </c>
      <c r="L143">
        <v>0</v>
      </c>
      <c r="M143">
        <f t="shared" si="12"/>
        <v>1</v>
      </c>
      <c r="N143">
        <f t="shared" si="13"/>
        <v>0</v>
      </c>
      <c r="O143">
        <f>+VLOOKUP(A143,[2]LosTres!$A:$Y,25,0)</f>
        <v>20</v>
      </c>
      <c r="P143">
        <f>+VLOOKUP(O143,Catalogos!$H$2:$I$102,2,0)</f>
        <v>3</v>
      </c>
      <c r="Q143" t="str">
        <f>+VLOOKUP(A143,[2]LosTres!$A:$W,23,0)</f>
        <v>H</v>
      </c>
      <c r="R143">
        <v>0</v>
      </c>
      <c r="S143" t="str">
        <f>+VLOOKUP(A143,[1]BaseSAP!$B:$T,19,0)</f>
        <v>Acceso a la información</v>
      </c>
      <c r="T143" t="str">
        <f>+VLOOKUP(S143,Catalogos!K:L,2,0)</f>
        <v>h)  Otros*</v>
      </c>
      <c r="U143">
        <f>+VLOOKUP(A143,[2]LosTres!$A:$P,16,0)</f>
        <v>6002</v>
      </c>
      <c r="V143">
        <f>+VLOOKUP(A143,[2]LosTres!$A:$Y,25,0)</f>
        <v>20</v>
      </c>
      <c r="W143" t="str">
        <f>+VLOOKUP(V143,Catalogos!P:R,3,0)</f>
        <v>Ámbito Académico</v>
      </c>
      <c r="X143" t="str">
        <f>+VLOOKUP(A143,[1]BaseSAP!$B:$S,18,0)</f>
        <v>Información pública</v>
      </c>
    </row>
    <row r="144" spans="1:24" hidden="1" x14ac:dyDescent="0.25">
      <c r="A144" s="100">
        <v>6110000040116</v>
      </c>
      <c r="B144" s="90">
        <f>+VLOOKUP(A144,[1]BaseSAP!$B:$AB,15,0)</f>
        <v>42697</v>
      </c>
      <c r="C144" t="str">
        <f>+VLOOKUP(LEFT(A144,5),Catalogos!A:B,2,0)</f>
        <v>BM</v>
      </c>
      <c r="D144" t="str">
        <f>+VLOOKUP(LEFT(A144,5),Catalogos!A:C,3,0)</f>
        <v>Sistema de Solicitudes de la Plataforma Nacional de Transparencia</v>
      </c>
      <c r="E144" s="90">
        <f>+VLOOKUP(A144,[1]BaseSAP!$B:$AB,27,0)</f>
        <v>42702</v>
      </c>
      <c r="F144">
        <f t="shared" si="10"/>
        <v>11</v>
      </c>
      <c r="G144">
        <f t="shared" si="11"/>
        <v>11</v>
      </c>
      <c r="H144">
        <v>0</v>
      </c>
      <c r="I144">
        <f>+VLOOKUP(A144,[2]LosTres!$A:$AC,26,0)</f>
        <v>5</v>
      </c>
      <c r="J144" t="str">
        <f>+VLOOKUP(I144,Catalogos!E:F,2,0)</f>
        <v>Entrega por Internet (antes a través de INFOMEX)</v>
      </c>
      <c r="K144">
        <f>IF(E144&lt;&gt;0,NETWORKDAYS.INTL(B144,E144,1,Inhabiles!A:A)-1,0)</f>
        <v>3</v>
      </c>
      <c r="L144">
        <f t="shared" si="14"/>
        <v>1</v>
      </c>
      <c r="M144">
        <f t="shared" si="12"/>
        <v>0</v>
      </c>
      <c r="N144">
        <f t="shared" si="13"/>
        <v>0</v>
      </c>
      <c r="O144">
        <f>+VLOOKUP(A144,[2]LosTres!$A:$Y,25,0)</f>
        <v>21</v>
      </c>
      <c r="P144">
        <f>+VLOOKUP(O144,Catalogos!$H$2:$I$102,2,0)</f>
        <v>3</v>
      </c>
      <c r="Q144" t="str">
        <f>+VLOOKUP(A144,[2]LosTres!$A:$W,23,0)</f>
        <v>M</v>
      </c>
      <c r="R144">
        <v>0</v>
      </c>
      <c r="S144" t="str">
        <f>+VLOOKUP(A144,[1]BaseSAP!$B:$T,19,0)</f>
        <v>Política cambiaria</v>
      </c>
      <c r="T144" t="str">
        <f>+VLOOKUP(S144,Catalogos!K:L,2,0)</f>
        <v>c) Estadísticas</v>
      </c>
      <c r="U144">
        <f>+VLOOKUP(A144,[2]LosTres!$A:$P,16,0)</f>
        <v>16053</v>
      </c>
      <c r="V144">
        <f>+VLOOKUP(A144,[2]LosTres!$A:$Y,25,0)</f>
        <v>21</v>
      </c>
      <c r="W144" t="str">
        <f>+VLOOKUP(V144,Catalogos!P:R,3,0)</f>
        <v xml:space="preserve">     Estudiante</v>
      </c>
      <c r="X144" t="str">
        <f>+VLOOKUP(A144,[1]BaseSAP!$B:$S,18,0)</f>
        <v>Información pública</v>
      </c>
    </row>
    <row r="145" spans="1:24" hidden="1" x14ac:dyDescent="0.25">
      <c r="A145" s="100">
        <v>6110000040216</v>
      </c>
      <c r="B145" s="90">
        <f>+VLOOKUP(A145,[1]BaseSAP!$B:$AB,15,0)</f>
        <v>42698</v>
      </c>
      <c r="C145" t="str">
        <f>+VLOOKUP(LEFT(A145,5),Catalogos!A:B,2,0)</f>
        <v>BM</v>
      </c>
      <c r="D145" t="str">
        <f>+VLOOKUP(LEFT(A145,5),Catalogos!A:C,3,0)</f>
        <v>Sistema de Solicitudes de la Plataforma Nacional de Transparencia</v>
      </c>
      <c r="E145" s="90">
        <f>+VLOOKUP(A145,[1]BaseSAP!$B:$AB,27,0)</f>
        <v>42711</v>
      </c>
      <c r="F145">
        <f t="shared" si="10"/>
        <v>11</v>
      </c>
      <c r="G145">
        <f t="shared" si="11"/>
        <v>12</v>
      </c>
      <c r="H145">
        <v>0</v>
      </c>
      <c r="I145">
        <f>+VLOOKUP(A145,[2]LosTres!$A:$AC,26,0)</f>
        <v>5</v>
      </c>
      <c r="J145" t="str">
        <f>+VLOOKUP(I145,Catalogos!E:F,2,0)</f>
        <v>Entrega por Internet (antes a través de INFOMEX)</v>
      </c>
      <c r="K145">
        <f>IF(E145&lt;&gt;0,NETWORKDAYS.INTL(B145,E145,1,Inhabiles!A:A)-1,0)</f>
        <v>9</v>
      </c>
      <c r="L145" s="96">
        <f t="shared" si="14"/>
        <v>0</v>
      </c>
      <c r="M145">
        <f t="shared" si="12"/>
        <v>0</v>
      </c>
      <c r="N145">
        <f t="shared" si="13"/>
        <v>0</v>
      </c>
      <c r="O145">
        <f>+VLOOKUP(A145,[2]LosTres!$A:$Y,25,0)</f>
        <v>43</v>
      </c>
      <c r="P145">
        <f>+VLOOKUP(O145,Catalogos!$H$2:$I$102,2,0)</f>
        <v>7</v>
      </c>
      <c r="Q145" t="str">
        <f>+VLOOKUP(A145,[2]LosTres!$A:$W,23,0)</f>
        <v>H</v>
      </c>
      <c r="R145">
        <v>0</v>
      </c>
      <c r="S145" t="str">
        <f>+VLOOKUP(A145,[1]BaseSAP!$B:$T,19,0)</f>
        <v>Control de legalidad</v>
      </c>
      <c r="T145" t="str">
        <f>+VLOOKUP(S145,Catalogos!K:L,2,0)</f>
        <v>e) Marco Jurídico</v>
      </c>
      <c r="U145">
        <f>+VLOOKUP(A145,[2]LosTres!$A:$P,16,0)</f>
        <v>14039</v>
      </c>
      <c r="V145">
        <f>+VLOOKUP(A145,[2]LosTres!$A:$Y,25,0)</f>
        <v>43</v>
      </c>
      <c r="W145" t="e">
        <f>+VLOOKUP(V145,Catalogos!P:R,3,0)</f>
        <v>#N/A</v>
      </c>
      <c r="X145" t="str">
        <f>+VLOOKUP(A145,[1]BaseSAP!$B:$S,18,0)</f>
        <v>Información pública</v>
      </c>
    </row>
    <row r="146" spans="1:24" hidden="1" x14ac:dyDescent="0.25">
      <c r="A146" s="100">
        <v>6110000040316</v>
      </c>
      <c r="B146" s="90">
        <f>+VLOOKUP(A146,[1]BaseSAP!$B:$AB,15,0)</f>
        <v>42702</v>
      </c>
      <c r="C146" t="str">
        <f>+VLOOKUP(LEFT(A146,5),Catalogos!A:B,2,0)</f>
        <v>BM</v>
      </c>
      <c r="D146" t="str">
        <f>+VLOOKUP(LEFT(A146,5),Catalogos!A:C,3,0)</f>
        <v>Sistema de Solicitudes de la Plataforma Nacional de Transparencia</v>
      </c>
      <c r="E146" s="90">
        <f>+VLOOKUP(A146,[1]BaseSAP!$B:$AB,27,0)</f>
        <v>42705</v>
      </c>
      <c r="F146">
        <f t="shared" si="10"/>
        <v>11</v>
      </c>
      <c r="G146">
        <f t="shared" si="11"/>
        <v>12</v>
      </c>
      <c r="H146">
        <v>0</v>
      </c>
      <c r="I146">
        <f>+VLOOKUP(A146,[2]LosTres!$A:$AC,26,0)</f>
        <v>5</v>
      </c>
      <c r="J146" t="str">
        <f>+VLOOKUP(I146,Catalogos!E:F,2,0)</f>
        <v>Entrega por Internet (antes a través de INFOMEX)</v>
      </c>
      <c r="K146">
        <f>IF(E146&lt;&gt;0,NETWORKDAYS.INTL(B146,E146,1,Inhabiles!A:A)-1,0)</f>
        <v>3</v>
      </c>
      <c r="L146">
        <f t="shared" si="14"/>
        <v>1</v>
      </c>
      <c r="M146">
        <f t="shared" si="12"/>
        <v>0</v>
      </c>
      <c r="N146">
        <f t="shared" si="13"/>
        <v>0</v>
      </c>
      <c r="O146">
        <f>+VLOOKUP(A146,[2]LosTres!$A:$Y,25,0)</f>
        <v>51</v>
      </c>
      <c r="P146">
        <f>+VLOOKUP(O146,Catalogos!$H$2:$I$102,2,0)</f>
        <v>9</v>
      </c>
      <c r="Q146" t="str">
        <f>+VLOOKUP(A146,[2]LosTres!$A:$W,23,0)</f>
        <v>M</v>
      </c>
      <c r="R146">
        <v>0</v>
      </c>
      <c r="S146" t="str">
        <f>+VLOOKUP(A146,[1]BaseSAP!$B:$T,19,0)</f>
        <v>Sistemas electrónicos de pago</v>
      </c>
      <c r="T146" t="str">
        <f>+VLOOKUP(S146,Catalogos!K:L,2,0)</f>
        <v>c) Estadísticas</v>
      </c>
      <c r="U146">
        <f>+VLOOKUP(A146,[2]LosTres!$A:$P,16,0)</f>
        <v>15033</v>
      </c>
      <c r="V146">
        <f>+VLOOKUP(A146,[2]LosTres!$A:$Y,25,0)</f>
        <v>51</v>
      </c>
      <c r="W146" t="str">
        <f>+VLOOKUP(V146,Catalogos!P:R,3,0)</f>
        <v xml:space="preserve">     Servicios a la actividad empresarial</v>
      </c>
      <c r="X146" t="str">
        <f>+VLOOKUP(A146,[1]BaseSAP!$B:$S,18,0)</f>
        <v>Información pública</v>
      </c>
    </row>
    <row r="147" spans="1:24" hidden="1" x14ac:dyDescent="0.25">
      <c r="A147" s="100">
        <v>6110000040416</v>
      </c>
      <c r="B147" s="90">
        <f>+VLOOKUP(A147,[1]BaseSAP!$B:$AB,15,0)</f>
        <v>42702</v>
      </c>
      <c r="C147" t="str">
        <f>+VLOOKUP(LEFT(A147,5),Catalogos!A:B,2,0)</f>
        <v>BM</v>
      </c>
      <c r="D147" t="str">
        <f>+VLOOKUP(LEFT(A147,5),Catalogos!A:C,3,0)</f>
        <v>Sistema de Solicitudes de la Plataforma Nacional de Transparencia</v>
      </c>
      <c r="E147" s="90">
        <f>+VLOOKUP(A147,[1]BaseSAP!$B:$AB,27,0)</f>
        <v>42705</v>
      </c>
      <c r="F147">
        <f t="shared" si="10"/>
        <v>11</v>
      </c>
      <c r="G147">
        <f t="shared" si="11"/>
        <v>12</v>
      </c>
      <c r="H147">
        <v>0</v>
      </c>
      <c r="I147">
        <f>+VLOOKUP(A147,[2]LosTres!$A:$AC,26,0)</f>
        <v>5</v>
      </c>
      <c r="J147" t="str">
        <f>+VLOOKUP(I147,Catalogos!E:F,2,0)</f>
        <v>Entrega por Internet (antes a través de INFOMEX)</v>
      </c>
      <c r="K147">
        <f>IF(E147&lt;&gt;0,NETWORKDAYS.INTL(B147,E147,1,Inhabiles!A:A)-1,0)</f>
        <v>3</v>
      </c>
      <c r="L147">
        <v>0</v>
      </c>
      <c r="M147">
        <f t="shared" si="12"/>
        <v>1</v>
      </c>
      <c r="N147">
        <f t="shared" si="13"/>
        <v>0</v>
      </c>
      <c r="O147">
        <f>+VLOOKUP(A147,[2]LosTres!$A:$Y,25,0)</f>
        <v>51</v>
      </c>
      <c r="P147">
        <f>+VLOOKUP(O147,Catalogos!$H$2:$I$102,2,0)</f>
        <v>9</v>
      </c>
      <c r="Q147" t="str">
        <f>+VLOOKUP(A147,[2]LosTres!$A:$W,23,0)</f>
        <v>M</v>
      </c>
      <c r="R147">
        <v>0</v>
      </c>
      <c r="S147" t="str">
        <f>+VLOOKUP(A147,[1]BaseSAP!$B:$T,19,0)</f>
        <v>Sistemas electrónicos de pago</v>
      </c>
      <c r="T147" t="str">
        <f>+VLOOKUP(S147,Catalogos!K:L,2,0)</f>
        <v>c) Estadísticas</v>
      </c>
      <c r="U147">
        <f>+VLOOKUP(A147,[2]LosTres!$A:$P,16,0)</f>
        <v>15033</v>
      </c>
      <c r="V147">
        <f>+VLOOKUP(A147,[2]LosTres!$A:$Y,25,0)</f>
        <v>51</v>
      </c>
      <c r="W147" t="str">
        <f>+VLOOKUP(V147,Catalogos!P:R,3,0)</f>
        <v xml:space="preserve">     Servicios a la actividad empresarial</v>
      </c>
      <c r="X147" t="str">
        <f>+VLOOKUP(A147,[1]BaseSAP!$B:$S,18,0)</f>
        <v>Información pública</v>
      </c>
    </row>
    <row r="148" spans="1:24" s="98" customFormat="1" hidden="1" x14ac:dyDescent="0.25">
      <c r="A148" s="101">
        <v>6110000040516</v>
      </c>
      <c r="B148" s="99">
        <f>+VLOOKUP(A148,[1]BaseSAP!$B:$AB,15,0)</f>
        <v>42702</v>
      </c>
      <c r="C148" s="98" t="str">
        <f>+VLOOKUP(LEFT(A148,5),Catalogos!A:B,2,0)</f>
        <v>BM</v>
      </c>
      <c r="D148" s="98" t="str">
        <f>+VLOOKUP(LEFT(A148,5),Catalogos!A:C,3,0)</f>
        <v>Sistema de Solicitudes de la Plataforma Nacional de Transparencia</v>
      </c>
      <c r="E148" s="99">
        <f>+VLOOKUP(A148,[1]BaseSAP!$B:$AB,27,0)</f>
        <v>42725</v>
      </c>
      <c r="F148" s="98">
        <f t="shared" si="10"/>
        <v>11</v>
      </c>
      <c r="G148" s="98">
        <f t="shared" si="11"/>
        <v>12</v>
      </c>
      <c r="H148" s="98">
        <v>0</v>
      </c>
      <c r="I148" s="98">
        <f>+VLOOKUP(A148,[2]LosTres!$A:$AC,26,0)</f>
        <v>2</v>
      </c>
      <c r="J148" s="98" t="str">
        <f>+VLOOKUP(I148,Catalogos!E:F,2,0)</f>
        <v>Consulta directa</v>
      </c>
      <c r="K148" s="98">
        <f>IF(E148&lt;&gt;0,NETWORKDAYS.INTL(B148,E148,1,Inhabiles!A:A)-1,0)</f>
        <v>17</v>
      </c>
      <c r="L148" s="98">
        <v>1</v>
      </c>
      <c r="M148" s="98">
        <f t="shared" si="12"/>
        <v>0</v>
      </c>
      <c r="N148" s="98">
        <f t="shared" si="13"/>
        <v>0</v>
      </c>
      <c r="O148" s="98">
        <f>+VLOOKUP(A148,[2]LosTres!$A:$Y,25,0)</f>
        <v>21</v>
      </c>
      <c r="P148" s="98">
        <f>+VLOOKUP(O148,Catalogos!$H$2:$I$102,2,0)</f>
        <v>3</v>
      </c>
      <c r="Q148" s="98" t="str">
        <f>+VLOOKUP(A148,[2]LosTres!$A:$W,23,0)</f>
        <v>H</v>
      </c>
      <c r="R148" s="98">
        <v>0</v>
      </c>
      <c r="S148" s="98">
        <f>+VLOOKUP(A148,[1]BaseSAP!$B:$T,19,0)</f>
        <v>0</v>
      </c>
      <c r="T148" s="98" t="e">
        <f>+VLOOKUP(S148,Catalogos!K:L,2,0)</f>
        <v>#N/A</v>
      </c>
      <c r="U148" s="98">
        <f>+VLOOKUP(A148,[2]LosTres!$A:$P,16,0)</f>
        <v>5038</v>
      </c>
      <c r="V148" s="98">
        <f>+VLOOKUP(A148,[2]LosTres!$A:$Y,25,0)</f>
        <v>21</v>
      </c>
      <c r="W148" s="98" t="str">
        <f>+VLOOKUP(V148,Catalogos!P:R,3,0)</f>
        <v xml:space="preserve">     Estudiante</v>
      </c>
      <c r="X148" s="98">
        <f>+VLOOKUP(A148,[1]BaseSAP!$B:$S,18,0)</f>
        <v>0</v>
      </c>
    </row>
    <row r="149" spans="1:24" hidden="1" x14ac:dyDescent="0.25">
      <c r="A149" s="100">
        <v>6110000040616</v>
      </c>
      <c r="B149" s="90">
        <f>+VLOOKUP(A149,[1]BaseSAP!$B:$AB,15,0)</f>
        <v>42702</v>
      </c>
      <c r="C149" t="str">
        <f>+VLOOKUP(LEFT(A149,5),Catalogos!A:B,2,0)</f>
        <v>BM</v>
      </c>
      <c r="D149" t="str">
        <f>+VLOOKUP(LEFT(A149,5),Catalogos!A:C,3,0)</f>
        <v>Sistema de Solicitudes de la Plataforma Nacional de Transparencia</v>
      </c>
      <c r="E149" s="90">
        <f>+VLOOKUP(A149,[1]BaseSAP!$B:$AB,27,0)</f>
        <v>42704</v>
      </c>
      <c r="F149">
        <f t="shared" si="10"/>
        <v>11</v>
      </c>
      <c r="G149">
        <f t="shared" si="11"/>
        <v>11</v>
      </c>
      <c r="H149">
        <v>0</v>
      </c>
      <c r="I149">
        <f>+VLOOKUP(A149,[2]LosTres!$A:$AC,26,0)</f>
        <v>5</v>
      </c>
      <c r="J149" t="str">
        <f>+VLOOKUP(I149,Catalogos!E:F,2,0)</f>
        <v>Entrega por Internet (antes a través de INFOMEX)</v>
      </c>
      <c r="K149">
        <f>IF(E149&lt;&gt;0,NETWORKDAYS.INTL(B149,E149,1,Inhabiles!A:A)-1,0)</f>
        <v>2</v>
      </c>
      <c r="L149">
        <f t="shared" si="14"/>
        <v>1</v>
      </c>
      <c r="M149">
        <f t="shared" si="12"/>
        <v>0</v>
      </c>
      <c r="N149">
        <f t="shared" si="13"/>
        <v>0</v>
      </c>
      <c r="O149">
        <f>+VLOOKUP(A149,[2]LosTres!$A:$Y,25,0)</f>
        <v>50</v>
      </c>
      <c r="P149">
        <f>+VLOOKUP(O149,Catalogos!$H$2:$I$102,2,0)</f>
        <v>9</v>
      </c>
      <c r="Q149" t="str">
        <f>+VLOOKUP(A149,[2]LosTres!$A:$W,23,0)</f>
        <v>M</v>
      </c>
      <c r="R149">
        <v>0</v>
      </c>
      <c r="S149" t="str">
        <f>+VLOOKUP(A149,[1]BaseSAP!$B:$T,19,0)</f>
        <v>Sueldos y salarios</v>
      </c>
      <c r="T149" t="str">
        <f>+VLOOKUP(S149,Catalogos!K:L,2,0)</f>
        <v>a) Sueldos</v>
      </c>
      <c r="U149">
        <f>+VLOOKUP(A149,[2]LosTres!$A:$P,16,0)</f>
        <v>15104</v>
      </c>
      <c r="V149">
        <f>+VLOOKUP(A149,[2]LosTres!$A:$Y,25,0)</f>
        <v>50</v>
      </c>
      <c r="W149" t="str">
        <f>+VLOOKUP(V149,Catalogos!P:R,3,0)</f>
        <v>Otros</v>
      </c>
      <c r="X149" t="str">
        <f>+VLOOKUP(A149,[1]BaseSAP!$B:$S,18,0)</f>
        <v>Información pública</v>
      </c>
    </row>
    <row r="150" spans="1:24" hidden="1" x14ac:dyDescent="0.25">
      <c r="A150" s="100">
        <v>6110000040716</v>
      </c>
      <c r="B150" s="90">
        <f>+VLOOKUP(A150,[1]BaseSAP!$B:$AB,15,0)</f>
        <v>42702</v>
      </c>
      <c r="C150" t="str">
        <f>+VLOOKUP(LEFT(A150,5),Catalogos!A:B,2,0)</f>
        <v>BM</v>
      </c>
      <c r="D150" t="str">
        <f>+VLOOKUP(LEFT(A150,5),Catalogos!A:C,3,0)</f>
        <v>Sistema de Solicitudes de la Plataforma Nacional de Transparencia</v>
      </c>
      <c r="E150" s="90">
        <f>+VLOOKUP(A150,[1]BaseSAP!$B:$AB,27,0)</f>
        <v>42705</v>
      </c>
      <c r="F150">
        <f t="shared" si="10"/>
        <v>11</v>
      </c>
      <c r="G150">
        <f t="shared" si="11"/>
        <v>12</v>
      </c>
      <c r="H150">
        <v>0</v>
      </c>
      <c r="I150">
        <f>+VLOOKUP(A150,[2]LosTres!$A:$AC,26,0)</f>
        <v>5</v>
      </c>
      <c r="J150" t="str">
        <f>+VLOOKUP(I150,Catalogos!E:F,2,0)</f>
        <v>Entrega por Internet (antes a través de INFOMEX)</v>
      </c>
      <c r="K150">
        <f>IF(E150&lt;&gt;0,NETWORKDAYS.INTL(B150,E150,1,Inhabiles!A:A)-1,0)</f>
        <v>3</v>
      </c>
      <c r="L150">
        <f t="shared" si="14"/>
        <v>1</v>
      </c>
      <c r="M150">
        <f t="shared" si="12"/>
        <v>0</v>
      </c>
      <c r="N150">
        <f t="shared" si="13"/>
        <v>0</v>
      </c>
      <c r="O150">
        <f>+VLOOKUP(A150,[2]LosTres!$A:$Y,25,0)</f>
        <v>20</v>
      </c>
      <c r="P150">
        <f>+VLOOKUP(O150,Catalogos!$H$2:$I$102,2,0)</f>
        <v>3</v>
      </c>
      <c r="Q150" t="str">
        <f>+VLOOKUP(A150,[2]LosTres!$A:$W,23,0)</f>
        <v>M</v>
      </c>
      <c r="R150">
        <v>0</v>
      </c>
      <c r="S150" t="str">
        <f>+VLOOKUP(A150,[1]BaseSAP!$B:$T,19,0)</f>
        <v>Billetes</v>
      </c>
      <c r="T150" t="str">
        <f>+VLOOKUP(S150,Catalogos!K:L,2,0)</f>
        <v>c) Estadísticas</v>
      </c>
      <c r="U150">
        <f>+VLOOKUP(A150,[2]LosTres!$A:$P,16,0)</f>
        <v>16053</v>
      </c>
      <c r="V150">
        <f>+VLOOKUP(A150,[2]LosTres!$A:$Y,25,0)</f>
        <v>20</v>
      </c>
      <c r="W150" t="str">
        <f>+VLOOKUP(V150,Catalogos!P:R,3,0)</f>
        <v>Ámbito Académico</v>
      </c>
      <c r="X150" t="str">
        <f>+VLOOKUP(A150,[1]BaseSAP!$B:$S,18,0)</f>
        <v>Información pública</v>
      </c>
    </row>
    <row r="151" spans="1:24" hidden="1" x14ac:dyDescent="0.25">
      <c r="A151" s="100">
        <v>6110000040816</v>
      </c>
      <c r="B151" s="90">
        <f>+VLOOKUP(A151,[1]BaseSAP!$B:$AB,15,0)</f>
        <v>42702</v>
      </c>
      <c r="C151" t="str">
        <f>+VLOOKUP(LEFT(A151,5),Catalogos!A:B,2,0)</f>
        <v>BM</v>
      </c>
      <c r="D151" t="str">
        <f>+VLOOKUP(LEFT(A151,5),Catalogos!A:C,3,0)</f>
        <v>Sistema de Solicitudes de la Plataforma Nacional de Transparencia</v>
      </c>
      <c r="E151" s="90">
        <f>+VLOOKUP(A151,[1]BaseSAP!$B:$AB,27,0)</f>
        <v>42702</v>
      </c>
      <c r="F151">
        <f t="shared" si="10"/>
        <v>11</v>
      </c>
      <c r="G151">
        <f t="shared" si="11"/>
        <v>11</v>
      </c>
      <c r="H151">
        <v>0</v>
      </c>
      <c r="I151">
        <f>+VLOOKUP(A151,[2]LosTres!$A:$AC,26,0)</f>
        <v>5</v>
      </c>
      <c r="J151" t="str">
        <f>+VLOOKUP(I151,Catalogos!E:F,2,0)</f>
        <v>Entrega por Internet (antes a través de INFOMEX)</v>
      </c>
      <c r="K151">
        <f>IF(E151&lt;&gt;0,NETWORKDAYS.INTL(B151,E151,1,Inhabiles!A:A)-1,0)</f>
        <v>0</v>
      </c>
      <c r="L151">
        <f t="shared" si="14"/>
        <v>1</v>
      </c>
      <c r="M151">
        <f t="shared" si="12"/>
        <v>0</v>
      </c>
      <c r="N151">
        <f t="shared" si="13"/>
        <v>0</v>
      </c>
      <c r="O151">
        <f>+VLOOKUP(A151,[2]LosTres!$A:$Y,25,0)</f>
        <v>21</v>
      </c>
      <c r="P151">
        <f>+VLOOKUP(O151,Catalogos!$H$2:$I$102,2,0)</f>
        <v>3</v>
      </c>
      <c r="Q151" t="str">
        <f>+VLOOKUP(A151,[2]LosTres!$A:$W,23,0)</f>
        <v>M</v>
      </c>
      <c r="R151">
        <v>0</v>
      </c>
      <c r="S151" t="str">
        <f>+VLOOKUP(A151,[1]BaseSAP!$B:$T,19,0)</f>
        <v>Presupuesto</v>
      </c>
      <c r="T151" t="str">
        <f>+VLOOKUP(S151,Catalogos!K:L,2,0)</f>
        <v>f) Presupuesto o avance financiero</v>
      </c>
      <c r="U151">
        <f>+VLOOKUP(A151,[2]LosTres!$A:$P,16,0)</f>
        <v>9006</v>
      </c>
      <c r="V151">
        <f>+VLOOKUP(A151,[2]LosTres!$A:$Y,25,0)</f>
        <v>21</v>
      </c>
      <c r="W151" t="str">
        <f>+VLOOKUP(V151,Catalogos!P:R,3,0)</f>
        <v xml:space="preserve">     Estudiante</v>
      </c>
      <c r="X151" t="str">
        <f>+VLOOKUP(A151,[1]BaseSAP!$B:$S,18,0)</f>
        <v>Información pública</v>
      </c>
    </row>
    <row r="152" spans="1:24" hidden="1" x14ac:dyDescent="0.25">
      <c r="A152" s="100">
        <v>6110000040916</v>
      </c>
      <c r="B152" s="90">
        <f>+VLOOKUP(A152,[1]BaseSAP!$B:$AB,15,0)</f>
        <v>42702</v>
      </c>
      <c r="C152" t="str">
        <f>+VLOOKUP(LEFT(A152,5),Catalogos!A:B,2,0)</f>
        <v>BM</v>
      </c>
      <c r="D152" t="str">
        <f>+VLOOKUP(LEFT(A152,5),Catalogos!A:C,3,0)</f>
        <v>Sistema de Solicitudes de la Plataforma Nacional de Transparencia</v>
      </c>
      <c r="E152" s="90">
        <f>+VLOOKUP(A152,[1]BaseSAP!$B:$AB,27,0)</f>
        <v>42702</v>
      </c>
      <c r="F152">
        <f t="shared" si="10"/>
        <v>11</v>
      </c>
      <c r="G152">
        <f t="shared" si="11"/>
        <v>11</v>
      </c>
      <c r="H152">
        <v>0</v>
      </c>
      <c r="I152">
        <f>+VLOOKUP(A152,[2]LosTres!$A:$AC,26,0)</f>
        <v>5</v>
      </c>
      <c r="J152" t="str">
        <f>+VLOOKUP(I152,Catalogos!E:F,2,0)</f>
        <v>Entrega por Internet (antes a través de INFOMEX)</v>
      </c>
      <c r="K152">
        <f>IF(E152&lt;&gt;0,NETWORKDAYS.INTL(B152,E152,1,Inhabiles!A:A)-1,0)</f>
        <v>0</v>
      </c>
      <c r="L152">
        <f t="shared" si="14"/>
        <v>1</v>
      </c>
      <c r="M152">
        <f t="shared" si="12"/>
        <v>0</v>
      </c>
      <c r="N152">
        <f t="shared" si="13"/>
        <v>0</v>
      </c>
      <c r="O152">
        <f>+VLOOKUP(A152,[2]LosTres!$A:$Y,25,0)</f>
        <v>21</v>
      </c>
      <c r="P152">
        <f>+VLOOKUP(O152,Catalogos!$H$2:$I$102,2,0)</f>
        <v>3</v>
      </c>
      <c r="Q152" t="str">
        <f>+VLOOKUP(A152,[2]LosTres!$A:$W,23,0)</f>
        <v>H</v>
      </c>
      <c r="R152">
        <v>0</v>
      </c>
      <c r="S152" t="str">
        <f>+VLOOKUP(A152,[1]BaseSAP!$B:$T,19,0)</f>
        <v>Organización</v>
      </c>
      <c r="T152" t="str">
        <f>+VLOOKUP(S152,Catalogos!K:L,2,0)</f>
        <v>a) Programa de trabajo</v>
      </c>
      <c r="U152">
        <f>+VLOOKUP(A152,[2]LosTres!$A:$P,16,0)</f>
        <v>9017</v>
      </c>
      <c r="V152">
        <f>+VLOOKUP(A152,[2]LosTres!$A:$Y,25,0)</f>
        <v>21</v>
      </c>
      <c r="W152" t="str">
        <f>+VLOOKUP(V152,Catalogos!P:R,3,0)</f>
        <v xml:space="preserve">     Estudiante</v>
      </c>
      <c r="X152" t="str">
        <f>+VLOOKUP(A152,[1]BaseSAP!$B:$S,18,0)</f>
        <v>Información pública</v>
      </c>
    </row>
    <row r="153" spans="1:24" hidden="1" x14ac:dyDescent="0.25">
      <c r="A153" s="100">
        <v>6110000041016</v>
      </c>
      <c r="B153" s="90">
        <f>+VLOOKUP(A153,[1]BaseSAP!$B:$AB,15,0)</f>
        <v>42703</v>
      </c>
      <c r="C153" t="str">
        <f>+VLOOKUP(LEFT(A153,5),Catalogos!A:B,2,0)</f>
        <v>BM</v>
      </c>
      <c r="D153" t="str">
        <f>+VLOOKUP(LEFT(A153,5),Catalogos!A:C,3,0)</f>
        <v>Sistema de Solicitudes de la Plataforma Nacional de Transparencia</v>
      </c>
      <c r="E153" s="90">
        <f>+VLOOKUP(A153,[1]BaseSAP!$B:$AB,27,0)</f>
        <v>42704</v>
      </c>
      <c r="F153">
        <f t="shared" si="10"/>
        <v>11</v>
      </c>
      <c r="G153">
        <f t="shared" si="11"/>
        <v>11</v>
      </c>
      <c r="H153">
        <v>0</v>
      </c>
      <c r="I153">
        <f>+VLOOKUP(A153,[2]LosTres!$A:$AC,26,0)</f>
        <v>5</v>
      </c>
      <c r="J153" t="str">
        <f>+VLOOKUP(I153,Catalogos!E:F,2,0)</f>
        <v>Entrega por Internet (antes a través de INFOMEX)</v>
      </c>
      <c r="K153">
        <f>IF(E153&lt;&gt;0,NETWORKDAYS.INTL(B153,E153,1,Inhabiles!A:A)-1,0)</f>
        <v>1</v>
      </c>
      <c r="L153">
        <v>0</v>
      </c>
      <c r="M153">
        <f t="shared" si="12"/>
        <v>1</v>
      </c>
      <c r="N153">
        <f t="shared" si="13"/>
        <v>0</v>
      </c>
      <c r="O153">
        <f>+VLOOKUP(A153,[2]LosTres!$A:$Y,25,0)</f>
        <v>21</v>
      </c>
      <c r="P153">
        <f>+VLOOKUP(O153,Catalogos!$H$2:$I$102,2,0)</f>
        <v>3</v>
      </c>
      <c r="Q153" t="str">
        <f>+VLOOKUP(A153,[2]LosTres!$A:$W,23,0)</f>
        <v>H</v>
      </c>
      <c r="R153">
        <v>0</v>
      </c>
      <c r="S153" t="str">
        <f>+VLOOKUP(A153,[1]BaseSAP!$B:$T,19,0)</f>
        <v>Deuda pública</v>
      </c>
      <c r="T153" t="str">
        <f>+VLOOKUP(S153,Catalogos!K:L,2,0)</f>
        <v>c) Estadísticas</v>
      </c>
      <c r="U153">
        <f>+VLOOKUP(A153,[2]LosTres!$A:$P,16,0)</f>
        <v>15121</v>
      </c>
      <c r="V153">
        <f>+VLOOKUP(A153,[2]LosTres!$A:$Y,25,0)</f>
        <v>21</v>
      </c>
      <c r="W153" t="str">
        <f>+VLOOKUP(V153,Catalogos!P:R,3,0)</f>
        <v xml:space="preserve">     Estudiante</v>
      </c>
      <c r="X153" t="str">
        <f>+VLOOKUP(A153,[1]BaseSAP!$B:$S,18,0)</f>
        <v>Información pública</v>
      </c>
    </row>
    <row r="154" spans="1:24" hidden="1" x14ac:dyDescent="0.25">
      <c r="A154" s="100">
        <v>6110000041116</v>
      </c>
      <c r="B154" s="90">
        <f>+VLOOKUP(A154,[1]BaseSAP!$B:$AB,15,0)</f>
        <v>42703</v>
      </c>
      <c r="C154" t="str">
        <f>+VLOOKUP(LEFT(A154,5),Catalogos!A:B,2,0)</f>
        <v>BM</v>
      </c>
      <c r="D154" t="str">
        <f>+VLOOKUP(LEFT(A154,5),Catalogos!A:C,3,0)</f>
        <v>Sistema de Solicitudes de la Plataforma Nacional de Transparencia</v>
      </c>
      <c r="E154" s="90">
        <f>+VLOOKUP(A154,[1]BaseSAP!$B:$AB,27,0)</f>
        <v>42709</v>
      </c>
      <c r="F154">
        <f t="shared" si="10"/>
        <v>11</v>
      </c>
      <c r="G154">
        <f t="shared" si="11"/>
        <v>12</v>
      </c>
      <c r="H154">
        <v>0</v>
      </c>
      <c r="I154">
        <f>+VLOOKUP(A154,[2]LosTres!$A:$AC,26,0)</f>
        <v>2</v>
      </c>
      <c r="J154" t="str">
        <f>+VLOOKUP(I154,Catalogos!E:F,2,0)</f>
        <v>Consulta directa</v>
      </c>
      <c r="K154">
        <f>IF(E154&lt;&gt;0,NETWORKDAYS.INTL(B154,E154,1,Inhabiles!A:A)-1,0)</f>
        <v>4</v>
      </c>
      <c r="L154">
        <f t="shared" si="14"/>
        <v>0</v>
      </c>
      <c r="M154">
        <f t="shared" si="12"/>
        <v>1</v>
      </c>
      <c r="N154">
        <f t="shared" si="13"/>
        <v>0</v>
      </c>
      <c r="O154">
        <f>+VLOOKUP(A154,[2]LosTres!$A:$Y,25,0)</f>
        <v>21</v>
      </c>
      <c r="P154">
        <f>+VLOOKUP(O154,Catalogos!$H$2:$I$102,2,0)</f>
        <v>3</v>
      </c>
      <c r="Q154" t="str">
        <f>+VLOOKUP(A154,[2]LosTres!$A:$W,23,0)</f>
        <v>M</v>
      </c>
      <c r="R154">
        <v>0</v>
      </c>
      <c r="S154" t="str">
        <f>+VLOOKUP(A154,[1]BaseSAP!$B:$T,19,0)</f>
        <v>Planeación</v>
      </c>
      <c r="T154" t="str">
        <f>+VLOOKUP(S154,Catalogos!K:L,2,0)</f>
        <v>a) Diseño y planeación</v>
      </c>
      <c r="U154">
        <f>+VLOOKUP(A154,[2]LosTres!$A:$P,16,0)</f>
        <v>16053</v>
      </c>
      <c r="V154">
        <f>+VLOOKUP(A154,[2]LosTres!$A:$Y,25,0)</f>
        <v>21</v>
      </c>
      <c r="W154" t="str">
        <f>+VLOOKUP(V154,Catalogos!P:R,3,0)</f>
        <v xml:space="preserve">     Estudiante</v>
      </c>
      <c r="X154" t="str">
        <f>+VLOOKUP(A154,[1]BaseSAP!$B:$S,18,0)</f>
        <v>Información pública</v>
      </c>
    </row>
    <row r="155" spans="1:24" hidden="1" x14ac:dyDescent="0.25">
      <c r="A155" s="100">
        <v>6110000041216</v>
      </c>
      <c r="B155" s="90">
        <f>+VLOOKUP(A155,[1]BaseSAP!$B:$AB,15,0)</f>
        <v>42703</v>
      </c>
      <c r="C155" t="str">
        <f>+VLOOKUP(LEFT(A155,5),Catalogos!A:B,2,0)</f>
        <v>BM</v>
      </c>
      <c r="D155" t="str">
        <f>+VLOOKUP(LEFT(A155,5),Catalogos!A:C,3,0)</f>
        <v>Sistema de Solicitudes de la Plataforma Nacional de Transparencia</v>
      </c>
      <c r="E155" s="90">
        <f>+VLOOKUP(A155,[1]BaseSAP!$B:$AB,27,0)</f>
        <v>42706</v>
      </c>
      <c r="F155">
        <f t="shared" si="10"/>
        <v>11</v>
      </c>
      <c r="G155">
        <f t="shared" si="11"/>
        <v>12</v>
      </c>
      <c r="H155">
        <v>0</v>
      </c>
      <c r="I155">
        <f>+VLOOKUP(A155,[2]LosTres!$A:$AC,26,0)</f>
        <v>6</v>
      </c>
      <c r="J155" t="str">
        <f>+VLOOKUP(I155,Catalogos!E:F,2,0)</f>
        <v>Otro medio</v>
      </c>
      <c r="K155">
        <f>IF(E155&lt;&gt;0,NETWORKDAYS.INTL(B155,E155,1,Inhabiles!A:A)-1,0)</f>
        <v>3</v>
      </c>
      <c r="L155">
        <f t="shared" si="14"/>
        <v>1</v>
      </c>
      <c r="M155">
        <f t="shared" si="12"/>
        <v>0</v>
      </c>
      <c r="N155">
        <f t="shared" si="13"/>
        <v>0</v>
      </c>
      <c r="O155">
        <f>+VLOOKUP(A155,[2]LosTres!$A:$Y,25,0)</f>
        <v>0</v>
      </c>
      <c r="P155">
        <f>+VLOOKUP(O155,Catalogos!$H$2:$I$102,2,0)</f>
        <v>14</v>
      </c>
      <c r="Q155" t="str">
        <f>+VLOOKUP(A155,[2]LosTres!$A:$W,23,0)</f>
        <v>H</v>
      </c>
      <c r="R155">
        <v>0</v>
      </c>
      <c r="S155" t="str">
        <f>+VLOOKUP(A155,[1]BaseSAP!$B:$T,19,0)</f>
        <v>Presupuesto</v>
      </c>
      <c r="T155" t="str">
        <f>+VLOOKUP(S155,Catalogos!K:L,2,0)</f>
        <v>f) Presupuesto o avance financiero</v>
      </c>
      <c r="U155">
        <f>+VLOOKUP(A155,[2]LosTres!$A:$P,16,0)</f>
        <v>999</v>
      </c>
      <c r="V155">
        <f>+VLOOKUP(A155,[2]LosTres!$A:$Y,25,0)</f>
        <v>0</v>
      </c>
      <c r="W155">
        <f>+VLOOKUP(V155,Catalogos!P:R,3,0)</f>
        <v>0</v>
      </c>
      <c r="X155" t="str">
        <f>+VLOOKUP(A155,[1]BaseSAP!$B:$S,18,0)</f>
        <v>Información no competencia del BM</v>
      </c>
    </row>
    <row r="156" spans="1:24" hidden="1" x14ac:dyDescent="0.25">
      <c r="A156" s="100">
        <v>6110000041316</v>
      </c>
      <c r="B156" s="90">
        <f>+VLOOKUP(A156,[1]BaseSAP!$B:$AB,15,0)</f>
        <v>42703</v>
      </c>
      <c r="C156" t="str">
        <f>+VLOOKUP(LEFT(A156,5),Catalogos!A:B,2,0)</f>
        <v>BM</v>
      </c>
      <c r="D156" t="str">
        <f>+VLOOKUP(LEFT(A156,5),Catalogos!A:C,3,0)</f>
        <v>Sistema de Solicitudes de la Plataforma Nacional de Transparencia</v>
      </c>
      <c r="E156" s="90">
        <f>+VLOOKUP(A156,[1]BaseSAP!$B:$AB,27,0)</f>
        <v>42705</v>
      </c>
      <c r="F156">
        <f t="shared" si="10"/>
        <v>11</v>
      </c>
      <c r="G156">
        <f t="shared" si="11"/>
        <v>12</v>
      </c>
      <c r="H156">
        <v>0</v>
      </c>
      <c r="I156">
        <f>+VLOOKUP(A156,[2]LosTres!$A:$AC,26,0)</f>
        <v>5</v>
      </c>
      <c r="J156" t="str">
        <f>+VLOOKUP(I156,Catalogos!E:F,2,0)</f>
        <v>Entrega por Internet (antes a través de INFOMEX)</v>
      </c>
      <c r="K156">
        <f>IF(E156&lt;&gt;0,NETWORKDAYS.INTL(B156,E156,1,Inhabiles!A:A)-1,0)</f>
        <v>2</v>
      </c>
      <c r="L156">
        <f t="shared" si="14"/>
        <v>1</v>
      </c>
      <c r="M156">
        <f t="shared" si="12"/>
        <v>0</v>
      </c>
      <c r="N156">
        <f t="shared" si="13"/>
        <v>0</v>
      </c>
      <c r="O156">
        <f>+VLOOKUP(A156,[2]LosTres!$A:$Y,25,0)</f>
        <v>0</v>
      </c>
      <c r="P156">
        <f>+VLOOKUP(O156,Catalogos!$H$2:$I$102,2,0)</f>
        <v>14</v>
      </c>
      <c r="Q156" t="str">
        <f>+VLOOKUP(A156,[2]LosTres!$A:$W,23,0)</f>
        <v>M</v>
      </c>
      <c r="R156">
        <v>0</v>
      </c>
      <c r="S156" t="str">
        <f>+VLOOKUP(A156,[1]BaseSAP!$B:$T,19,0)</f>
        <v>Fondos y fideicomisos gubernamentales</v>
      </c>
      <c r="T156" t="str">
        <f>+VLOOKUP(S156,Catalogos!K:L,2,0)</f>
        <v>c) Estadísticas</v>
      </c>
      <c r="U156">
        <f>+VLOOKUP(A156,[2]LosTres!$A:$P,16,0)</f>
        <v>9014</v>
      </c>
      <c r="V156">
        <f>+VLOOKUP(A156,[2]LosTres!$A:$Y,25,0)</f>
        <v>0</v>
      </c>
      <c r="W156">
        <f>+VLOOKUP(V156,Catalogos!P:R,3,0)</f>
        <v>0</v>
      </c>
      <c r="X156" t="str">
        <f>+VLOOKUP(A156,[1]BaseSAP!$B:$S,18,0)</f>
        <v>Información no competencia del BM</v>
      </c>
    </row>
    <row r="157" spans="1:24" hidden="1" x14ac:dyDescent="0.25">
      <c r="A157" s="100">
        <v>6110000041416</v>
      </c>
      <c r="B157" s="90">
        <f>+VLOOKUP(A157,[1]BaseSAP!$B:$AB,15,0)</f>
        <v>42704</v>
      </c>
      <c r="C157" t="str">
        <f>+VLOOKUP(LEFT(A157,5),Catalogos!A:B,2,0)</f>
        <v>BM</v>
      </c>
      <c r="D157" t="str">
        <f>+VLOOKUP(LEFT(A157,5),Catalogos!A:C,3,0)</f>
        <v>Sistema de Solicitudes de la Plataforma Nacional de Transparencia</v>
      </c>
      <c r="E157" s="90">
        <f>+VLOOKUP(A157,[1]BaseSAP!$B:$AB,27,0)</f>
        <v>42712</v>
      </c>
      <c r="F157">
        <f t="shared" si="10"/>
        <v>11</v>
      </c>
      <c r="G157">
        <f t="shared" si="11"/>
        <v>12</v>
      </c>
      <c r="H157">
        <v>0</v>
      </c>
      <c r="I157">
        <f>+VLOOKUP(A157,[2]LosTres!$A:$AC,26,0)</f>
        <v>5</v>
      </c>
      <c r="J157" t="str">
        <f>+VLOOKUP(I157,Catalogos!E:F,2,0)</f>
        <v>Entrega por Internet (antes a través de INFOMEX)</v>
      </c>
      <c r="K157">
        <f>IF(E157&lt;&gt;0,NETWORKDAYS.INTL(B157,E157,1,Inhabiles!A:A)-1,0)</f>
        <v>6</v>
      </c>
      <c r="L157">
        <f t="shared" si="14"/>
        <v>0</v>
      </c>
      <c r="M157">
        <f t="shared" si="12"/>
        <v>0</v>
      </c>
      <c r="N157">
        <f t="shared" si="13"/>
        <v>0</v>
      </c>
      <c r="O157">
        <f>+VLOOKUP(A157,[2]LosTres!$A:$Y,25,0)</f>
        <v>21</v>
      </c>
      <c r="P157">
        <f>+VLOOKUP(O157,Catalogos!$H$2:$I$102,2,0)</f>
        <v>3</v>
      </c>
      <c r="Q157" t="str">
        <f>+VLOOKUP(A157,[2]LosTres!$A:$W,23,0)</f>
        <v>M</v>
      </c>
      <c r="R157">
        <v>0</v>
      </c>
      <c r="S157" t="str">
        <f>+VLOOKUP(A157,[1]BaseSAP!$B:$T,19,0)</f>
        <v>Presupuesto</v>
      </c>
      <c r="T157" t="str">
        <f>+VLOOKUP(S157,Catalogos!K:L,2,0)</f>
        <v>f) Presupuesto o avance financiero</v>
      </c>
      <c r="U157">
        <f>+VLOOKUP(A157,[2]LosTres!$A:$P,16,0)</f>
        <v>30087</v>
      </c>
      <c r="V157">
        <f>+VLOOKUP(A157,[2]LosTres!$A:$Y,25,0)</f>
        <v>21</v>
      </c>
      <c r="W157" t="str">
        <f>+VLOOKUP(V157,Catalogos!P:R,3,0)</f>
        <v xml:space="preserve">     Estudiante</v>
      </c>
      <c r="X157" t="str">
        <f>+VLOOKUP(A157,[1]BaseSAP!$B:$S,18,0)</f>
        <v>Información pública</v>
      </c>
    </row>
    <row r="158" spans="1:24" hidden="1" x14ac:dyDescent="0.25">
      <c r="A158" s="100">
        <v>6110000041516</v>
      </c>
      <c r="B158" s="90">
        <f>+VLOOKUP(A158,[1]BaseSAP!$B:$AB,15,0)</f>
        <v>42704</v>
      </c>
      <c r="C158" t="str">
        <f>+VLOOKUP(LEFT(A158,5),Catalogos!A:B,2,0)</f>
        <v>BM</v>
      </c>
      <c r="D158" t="str">
        <f>+VLOOKUP(LEFT(A158,5),Catalogos!A:C,3,0)</f>
        <v>Sistema de Solicitudes de la Plataforma Nacional de Transparencia</v>
      </c>
      <c r="E158" s="90">
        <f>+VLOOKUP(A158,[1]BaseSAP!$B:$AB,27,0)</f>
        <v>42705</v>
      </c>
      <c r="F158">
        <f t="shared" si="10"/>
        <v>11</v>
      </c>
      <c r="G158">
        <f t="shared" si="11"/>
        <v>12</v>
      </c>
      <c r="H158">
        <v>0</v>
      </c>
      <c r="I158">
        <f>+VLOOKUP(A158,[2]LosTres!$A:$AC,26,0)</f>
        <v>5</v>
      </c>
      <c r="J158" t="str">
        <f>+VLOOKUP(I158,Catalogos!E:F,2,0)</f>
        <v>Entrega por Internet (antes a través de INFOMEX)</v>
      </c>
      <c r="K158">
        <f>IF(E158&lt;&gt;0,NETWORKDAYS.INTL(B158,E158,1,Inhabiles!A:A)-1,0)</f>
        <v>1</v>
      </c>
      <c r="L158">
        <f t="shared" si="14"/>
        <v>1</v>
      </c>
      <c r="M158">
        <f t="shared" si="12"/>
        <v>0</v>
      </c>
      <c r="N158">
        <f t="shared" si="13"/>
        <v>0</v>
      </c>
      <c r="O158">
        <f>+VLOOKUP(A158,[2]LosTres!$A:$Y,25,0)</f>
        <v>21</v>
      </c>
      <c r="P158">
        <f>+VLOOKUP(O158,Catalogos!$H$2:$I$102,2,0)</f>
        <v>3</v>
      </c>
      <c r="Q158" t="str">
        <f>+VLOOKUP(A158,[2]LosTres!$A:$W,23,0)</f>
        <v>H</v>
      </c>
      <c r="R158">
        <v>0</v>
      </c>
      <c r="S158" t="str">
        <f>+VLOOKUP(A158,[1]BaseSAP!$B:$T,19,0)</f>
        <v>Deuda pública</v>
      </c>
      <c r="T158" t="str">
        <f>+VLOOKUP(S158,Catalogos!K:L,2,0)</f>
        <v>c) Estadísticas</v>
      </c>
      <c r="U158">
        <f>+VLOOKUP(A158,[2]LosTres!$A:$P,16,0)</f>
        <v>21114</v>
      </c>
      <c r="V158">
        <f>+VLOOKUP(A158,[2]LosTres!$A:$Y,25,0)</f>
        <v>21</v>
      </c>
      <c r="W158" t="str">
        <f>+VLOOKUP(V158,Catalogos!P:R,3,0)</f>
        <v xml:space="preserve">     Estudiante</v>
      </c>
      <c r="X158" t="str">
        <f>+VLOOKUP(A158,[1]BaseSAP!$B:$S,18,0)</f>
        <v>Información pública</v>
      </c>
    </row>
    <row r="159" spans="1:24" hidden="1" x14ac:dyDescent="0.25">
      <c r="A159" s="100">
        <v>6110000041616</v>
      </c>
      <c r="B159" s="90">
        <f>+VLOOKUP(A159,[1]BaseSAP!$B:$AB,15,0)</f>
        <v>42704</v>
      </c>
      <c r="C159" t="str">
        <f>+VLOOKUP(LEFT(A159,5),Catalogos!A:B,2,0)</f>
        <v>BM</v>
      </c>
      <c r="D159" t="str">
        <f>+VLOOKUP(LEFT(A159,5),Catalogos!A:C,3,0)</f>
        <v>Sistema de Solicitudes de la Plataforma Nacional de Transparencia</v>
      </c>
      <c r="E159" s="90">
        <f>+VLOOKUP(A159,[1]BaseSAP!$B:$AB,27,0)</f>
        <v>42709</v>
      </c>
      <c r="F159">
        <f t="shared" si="10"/>
        <v>11</v>
      </c>
      <c r="G159">
        <f t="shared" si="11"/>
        <v>12</v>
      </c>
      <c r="H159">
        <v>0</v>
      </c>
      <c r="I159">
        <f>+VLOOKUP(A159,[2]LosTres!$A:$AC,26,0)</f>
        <v>4</v>
      </c>
      <c r="J159" t="str">
        <f>+VLOOKUP(I159,Catalogos!E:F,2,0)</f>
        <v>Copia certificada</v>
      </c>
      <c r="K159">
        <f>IF(E159&lt;&gt;0,NETWORKDAYS.INTL(B159,E159,1,Inhabiles!A:A)-1,0)</f>
        <v>3</v>
      </c>
      <c r="L159">
        <f t="shared" si="14"/>
        <v>1</v>
      </c>
      <c r="M159">
        <f t="shared" si="12"/>
        <v>0</v>
      </c>
      <c r="N159">
        <f t="shared" si="13"/>
        <v>0</v>
      </c>
      <c r="O159">
        <f>+VLOOKUP(A159,[2]LosTres!$A:$Y,25,0)</f>
        <v>0</v>
      </c>
      <c r="P159">
        <f>+VLOOKUP(O159,Catalogos!$H$2:$I$102,2,0)</f>
        <v>14</v>
      </c>
      <c r="Q159" t="str">
        <f>+VLOOKUP(A159,[2]LosTres!$A:$W,23,0)</f>
        <v>H</v>
      </c>
      <c r="R159">
        <v>0</v>
      </c>
      <c r="S159" t="str">
        <f>+VLOOKUP(A159,[1]BaseSAP!$B:$T,19,0)</f>
        <v>Tasas de interés</v>
      </c>
      <c r="T159" t="str">
        <f>+VLOOKUP(S159,Catalogos!K:L,2,0)</f>
        <v>c) Estadísticas</v>
      </c>
      <c r="U159">
        <f>+VLOOKUP(A159,[2]LosTres!$A:$P,16,0)</f>
        <v>9015</v>
      </c>
      <c r="V159">
        <f>+VLOOKUP(A159,[2]LosTres!$A:$Y,25,0)</f>
        <v>0</v>
      </c>
      <c r="W159">
        <f>+VLOOKUP(V159,Catalogos!P:R,3,0)</f>
        <v>0</v>
      </c>
      <c r="X159" t="str">
        <f>+VLOOKUP(A159,[1]BaseSAP!$B:$S,18,0)</f>
        <v>Información pública</v>
      </c>
    </row>
    <row r="160" spans="1:24" hidden="1" x14ac:dyDescent="0.25">
      <c r="A160" s="100">
        <v>6110000041716</v>
      </c>
      <c r="B160" s="90">
        <f>+VLOOKUP(A160,[1]BaseSAP!$B:$AB,15,0)</f>
        <v>42704</v>
      </c>
      <c r="C160" t="str">
        <f>+VLOOKUP(LEFT(A160,5),Catalogos!A:B,2,0)</f>
        <v>BM</v>
      </c>
      <c r="D160" t="str">
        <f>+VLOOKUP(LEFT(A160,5),Catalogos!A:C,3,0)</f>
        <v>Sistema de Solicitudes de la Plataforma Nacional de Transparencia</v>
      </c>
      <c r="E160" s="90">
        <f>+VLOOKUP(A160,[1]BaseSAP!$B:$AB,27,0)</f>
        <v>42709</v>
      </c>
      <c r="F160">
        <f t="shared" si="10"/>
        <v>11</v>
      </c>
      <c r="G160">
        <f t="shared" si="11"/>
        <v>12</v>
      </c>
      <c r="H160">
        <v>0</v>
      </c>
      <c r="I160">
        <f>+VLOOKUP(A160,[2]LosTres!$A:$AC,26,0)</f>
        <v>5</v>
      </c>
      <c r="J160" t="str">
        <f>+VLOOKUP(I160,Catalogos!E:F,2,0)</f>
        <v>Entrega por Internet (antes a través de INFOMEX)</v>
      </c>
      <c r="K160">
        <f>IF(E160&lt;&gt;0,NETWORKDAYS.INTL(B160,E160,1,Inhabiles!A:A)-1,0)</f>
        <v>3</v>
      </c>
      <c r="L160" s="96">
        <f t="shared" si="14"/>
        <v>1</v>
      </c>
      <c r="M160">
        <f t="shared" si="12"/>
        <v>0</v>
      </c>
      <c r="N160">
        <f t="shared" si="13"/>
        <v>0</v>
      </c>
      <c r="O160">
        <f>+VLOOKUP(A160,[2]LosTres!$A:$Y,25,0)</f>
        <v>0</v>
      </c>
      <c r="P160">
        <f>+VLOOKUP(O160,Catalogos!$H$2:$I$102,2,0)</f>
        <v>14</v>
      </c>
      <c r="Q160" t="str">
        <f>+VLOOKUP(A160,[2]LosTres!$A:$W,23,0)</f>
        <v>H</v>
      </c>
      <c r="R160">
        <v>0</v>
      </c>
      <c r="S160" t="str">
        <f>+VLOOKUP(A160,[1]BaseSAP!$B:$T,19,0)</f>
        <v>Tasas de interés</v>
      </c>
      <c r="T160" t="str">
        <f>+VLOOKUP(S160,Catalogos!K:L,2,0)</f>
        <v>c) Estadísticas</v>
      </c>
      <c r="U160">
        <f>+VLOOKUP(A160,[2]LosTres!$A:$P,16,0)</f>
        <v>9015</v>
      </c>
      <c r="V160">
        <f>+VLOOKUP(A160,[2]LosTres!$A:$Y,25,0)</f>
        <v>0</v>
      </c>
      <c r="W160">
        <f>+VLOOKUP(V160,Catalogos!P:R,3,0)</f>
        <v>0</v>
      </c>
      <c r="X160" t="str">
        <f>+VLOOKUP(A160,[1]BaseSAP!$B:$S,18,0)</f>
        <v>Información pública</v>
      </c>
    </row>
    <row r="161" spans="1:24" hidden="1" x14ac:dyDescent="0.25">
      <c r="A161" s="100">
        <v>6110000041816</v>
      </c>
      <c r="B161" s="90">
        <f>+VLOOKUP(A161,[1]BaseSAP!$B:$AB,15,0)</f>
        <v>42704</v>
      </c>
      <c r="C161" t="str">
        <f>+VLOOKUP(LEFT(A161,5),Catalogos!A:B,2,0)</f>
        <v>BM</v>
      </c>
      <c r="D161" t="str">
        <f>+VLOOKUP(LEFT(A161,5),Catalogos!A:C,3,0)</f>
        <v>Sistema de Solicitudes de la Plataforma Nacional de Transparencia</v>
      </c>
      <c r="E161" s="90">
        <f>+VLOOKUP(A161,[1]BaseSAP!$B:$AB,27,0)</f>
        <v>42709</v>
      </c>
      <c r="F161">
        <f t="shared" si="10"/>
        <v>11</v>
      </c>
      <c r="G161">
        <f t="shared" si="11"/>
        <v>12</v>
      </c>
      <c r="H161">
        <v>0</v>
      </c>
      <c r="I161">
        <f>+VLOOKUP(A161,[2]LosTres!$A:$AC,26,0)</f>
        <v>4</v>
      </c>
      <c r="J161" t="str">
        <f>+VLOOKUP(I161,Catalogos!E:F,2,0)</f>
        <v>Copia certificada</v>
      </c>
      <c r="K161">
        <f>IF(E161&lt;&gt;0,NETWORKDAYS.INTL(B161,E161,1,Inhabiles!A:A)-1,0)</f>
        <v>3</v>
      </c>
      <c r="L161">
        <f t="shared" si="14"/>
        <v>1</v>
      </c>
      <c r="M161">
        <f t="shared" si="12"/>
        <v>0</v>
      </c>
      <c r="N161">
        <f t="shared" si="13"/>
        <v>0</v>
      </c>
      <c r="O161">
        <f>+VLOOKUP(A161,[2]LosTres!$A:$Y,25,0)</f>
        <v>44</v>
      </c>
      <c r="P161">
        <f>+VLOOKUP(O161,Catalogos!$H$2:$I$102,2,0)</f>
        <v>7</v>
      </c>
      <c r="Q161" t="str">
        <f>+VLOOKUP(A161,[2]LosTres!$A:$W,23,0)</f>
        <v>H</v>
      </c>
      <c r="R161">
        <v>0</v>
      </c>
      <c r="S161" t="str">
        <f>+VLOOKUP(A161,[1]BaseSAP!$B:$T,19,0)</f>
        <v>Sistemas electrónicos de pago</v>
      </c>
      <c r="T161" t="str">
        <f>+VLOOKUP(S161,Catalogos!K:L,2,0)</f>
        <v>c) Estadísticas</v>
      </c>
      <c r="U161">
        <f>+VLOOKUP(A161,[2]LosTres!$A:$P,16,0)</f>
        <v>9015</v>
      </c>
      <c r="V161">
        <f>+VLOOKUP(A161,[2]LosTres!$A:$Y,25,0)</f>
        <v>44</v>
      </c>
      <c r="W161" t="str">
        <f>+VLOOKUP(V161,Catalogos!P:R,3,0)</f>
        <v xml:space="preserve">     Medio Impreso</v>
      </c>
      <c r="X161" t="str">
        <f>+VLOOKUP(A161,[1]BaseSAP!$B:$S,18,0)</f>
        <v>Información pública</v>
      </c>
    </row>
    <row r="162" spans="1:24" hidden="1" x14ac:dyDescent="0.25">
      <c r="A162" s="100">
        <v>6110000041916</v>
      </c>
      <c r="B162" s="90">
        <f>+VLOOKUP(A162,[1]BaseSAP!$B:$AB,15,0)</f>
        <v>42705</v>
      </c>
      <c r="C162" t="str">
        <f>+VLOOKUP(LEFT(A162,5),Catalogos!A:B,2,0)</f>
        <v>BM</v>
      </c>
      <c r="D162" t="str">
        <f>+VLOOKUP(LEFT(A162,5),Catalogos!A:C,3,0)</f>
        <v>Sistema de Solicitudes de la Plataforma Nacional de Transparencia</v>
      </c>
      <c r="E162" s="90">
        <f>+VLOOKUP(A162,[1]BaseSAP!$B:$AB,27,0)</f>
        <v>42733</v>
      </c>
      <c r="F162">
        <f t="shared" si="10"/>
        <v>12</v>
      </c>
      <c r="G162">
        <f t="shared" si="11"/>
        <v>12</v>
      </c>
      <c r="H162">
        <v>0</v>
      </c>
      <c r="I162">
        <f>+VLOOKUP(A162,[2]LosTres!$A:$AC,26,0)</f>
        <v>5</v>
      </c>
      <c r="J162" t="str">
        <f>+VLOOKUP(I162,Catalogos!E:F,2,0)</f>
        <v>Entrega por Internet (antes a través de INFOMEX)</v>
      </c>
      <c r="K162">
        <f>IF(E162&lt;&gt;0,NETWORKDAYS.INTL(B162,E162,1,Inhabiles!A:A)-1,0)</f>
        <v>20</v>
      </c>
      <c r="L162">
        <f t="shared" si="14"/>
        <v>0</v>
      </c>
      <c r="M162">
        <f t="shared" si="12"/>
        <v>0</v>
      </c>
      <c r="N162">
        <f t="shared" si="13"/>
        <v>0</v>
      </c>
      <c r="O162">
        <f>+VLOOKUP(A162,[2]LosTres!$A:$Y,25,0)</f>
        <v>31</v>
      </c>
      <c r="P162">
        <f>+VLOOKUP(O162,Catalogos!$H$2:$I$102,2,0)</f>
        <v>5</v>
      </c>
      <c r="Q162" t="str">
        <f>+VLOOKUP(A162,[2]LosTres!$A:$W,23,0)</f>
        <v>H</v>
      </c>
      <c r="R162">
        <v>0</v>
      </c>
      <c r="S162" t="str">
        <f>+VLOOKUP(A162,[1]BaseSAP!$B:$T,19,0)</f>
        <v>Administración de bienes inmuebles</v>
      </c>
      <c r="T162" t="str">
        <f>+VLOOKUP(S162,Catalogos!K:L,2,0)</f>
        <v>a) Estrategias de seguridad nacional</v>
      </c>
      <c r="U162">
        <f>+VLOOKUP(A162,[2]LosTres!$A:$P,16,0)</f>
        <v>9003</v>
      </c>
      <c r="V162">
        <f>+VLOOKUP(A162,[2]LosTres!$A:$Y,25,0)</f>
        <v>31</v>
      </c>
      <c r="W162" t="str">
        <f>+VLOOKUP(V162,Catalogos!P:R,3,0)</f>
        <v xml:space="preserve">     Federal</v>
      </c>
      <c r="X162" t="str">
        <f>+VLOOKUP(A162,[1]BaseSAP!$B:$S,18,0)</f>
        <v>Información pública</v>
      </c>
    </row>
    <row r="163" spans="1:24" hidden="1" x14ac:dyDescent="0.25">
      <c r="A163" s="100">
        <v>6110000042016</v>
      </c>
      <c r="B163" s="90">
        <f>+VLOOKUP(A163,[1]BaseSAP!$B:$AB,15,0)</f>
        <v>42705</v>
      </c>
      <c r="C163" t="str">
        <f>+VLOOKUP(LEFT(A163,5),Catalogos!A:B,2,0)</f>
        <v>BM</v>
      </c>
      <c r="D163" t="str">
        <f>+VLOOKUP(LEFT(A163,5),Catalogos!A:C,3,0)</f>
        <v>Sistema de Solicitudes de la Plataforma Nacional de Transparencia</v>
      </c>
      <c r="E163" s="90">
        <f>+VLOOKUP(A163,[1]BaseSAP!$B:$AB,27,0)</f>
        <v>42733</v>
      </c>
      <c r="F163">
        <f t="shared" si="10"/>
        <v>12</v>
      </c>
      <c r="G163">
        <f t="shared" si="11"/>
        <v>12</v>
      </c>
      <c r="H163">
        <v>0</v>
      </c>
      <c r="I163">
        <f>+VLOOKUP(A163,[2]LosTres!$A:$AC,26,0)</f>
        <v>5</v>
      </c>
      <c r="J163" t="str">
        <f>+VLOOKUP(I163,Catalogos!E:F,2,0)</f>
        <v>Entrega por Internet (antes a través de INFOMEX)</v>
      </c>
      <c r="K163">
        <f>IF(E163&lt;&gt;0,NETWORKDAYS.INTL(B163,E163,1,Inhabiles!A:A)-1,0)</f>
        <v>20</v>
      </c>
      <c r="L163">
        <v>0</v>
      </c>
      <c r="M163">
        <f t="shared" si="12"/>
        <v>0</v>
      </c>
      <c r="N163">
        <f t="shared" si="13"/>
        <v>0</v>
      </c>
      <c r="O163">
        <f>+VLOOKUP(A163,[2]LosTres!$A:$Y,25,0)</f>
        <v>31</v>
      </c>
      <c r="P163">
        <f>+VLOOKUP(O163,Catalogos!$H$2:$I$102,2,0)</f>
        <v>5</v>
      </c>
      <c r="Q163" t="str">
        <f>+VLOOKUP(A163,[2]LosTres!$A:$W,23,0)</f>
        <v>H</v>
      </c>
      <c r="R163">
        <v>0</v>
      </c>
      <c r="S163" t="str">
        <f>+VLOOKUP(A163,[1]BaseSAP!$B:$T,19,0)</f>
        <v>Administración de bienes inmuebles</v>
      </c>
      <c r="T163" t="str">
        <f>+VLOOKUP(S163,Catalogos!K:L,2,0)</f>
        <v>a) Estrategias de seguridad nacional</v>
      </c>
      <c r="U163">
        <f>+VLOOKUP(A163,[2]LosTres!$A:$P,16,0)</f>
        <v>9003</v>
      </c>
      <c r="V163">
        <f>+VLOOKUP(A163,[2]LosTres!$A:$Y,25,0)</f>
        <v>31</v>
      </c>
      <c r="W163" t="str">
        <f>+VLOOKUP(V163,Catalogos!P:R,3,0)</f>
        <v xml:space="preserve">     Federal</v>
      </c>
      <c r="X163" t="str">
        <f>+VLOOKUP(A163,[1]BaseSAP!$B:$S,18,0)</f>
        <v>Información pública</v>
      </c>
    </row>
    <row r="164" spans="1:24" hidden="1" x14ac:dyDescent="0.25">
      <c r="A164" s="100">
        <v>6110000042116</v>
      </c>
      <c r="B164" s="90">
        <f>+VLOOKUP(A164,[1]BaseSAP!$B:$AB,15,0)</f>
        <v>42705</v>
      </c>
      <c r="C164" t="str">
        <f>+VLOOKUP(LEFT(A164,5),Catalogos!A:B,2,0)</f>
        <v>BM</v>
      </c>
      <c r="D164" t="str">
        <f>+VLOOKUP(LEFT(A164,5),Catalogos!A:C,3,0)</f>
        <v>Sistema de Solicitudes de la Plataforma Nacional de Transparencia</v>
      </c>
      <c r="E164" s="90">
        <f>+VLOOKUP(A164,[1]BaseSAP!$B:$AB,27,0)</f>
        <v>42712</v>
      </c>
      <c r="F164">
        <f t="shared" si="10"/>
        <v>12</v>
      </c>
      <c r="G164">
        <f t="shared" si="11"/>
        <v>12</v>
      </c>
      <c r="H164">
        <v>0</v>
      </c>
      <c r="I164">
        <f>+VLOOKUP(A164,[2]LosTres!$A:$AC,26,0)</f>
        <v>5</v>
      </c>
      <c r="J164" t="str">
        <f>+VLOOKUP(I164,Catalogos!E:F,2,0)</f>
        <v>Entrega por Internet (antes a través de INFOMEX)</v>
      </c>
      <c r="K164">
        <f>IF(E164&lt;&gt;0,NETWORKDAYS.INTL(B164,E164,1,Inhabiles!A:A)-1,0)</f>
        <v>5</v>
      </c>
      <c r="L164">
        <f t="shared" si="14"/>
        <v>0</v>
      </c>
      <c r="M164">
        <f t="shared" si="12"/>
        <v>1</v>
      </c>
      <c r="N164">
        <f t="shared" si="13"/>
        <v>0</v>
      </c>
      <c r="O164">
        <f>+VLOOKUP(A164,[2]LosTres!$A:$Y,25,0)</f>
        <v>21</v>
      </c>
      <c r="P164">
        <f>+VLOOKUP(O164,Catalogos!$H$2:$I$102,2,0)</f>
        <v>3</v>
      </c>
      <c r="Q164" t="str">
        <f>+VLOOKUP(A164,[2]LosTres!$A:$W,23,0)</f>
        <v>M</v>
      </c>
      <c r="R164">
        <v>0</v>
      </c>
      <c r="S164" t="str">
        <f>+VLOOKUP(A164,[1]BaseSAP!$B:$T,19,0)</f>
        <v>Control de legalidad</v>
      </c>
      <c r="T164" t="str">
        <f>+VLOOKUP(S164,Catalogos!K:L,2,0)</f>
        <v>e) Marco Jurídico</v>
      </c>
      <c r="U164">
        <f>+VLOOKUP(A164,[2]LosTres!$A:$P,16,0)</f>
        <v>15104</v>
      </c>
      <c r="V164">
        <f>+VLOOKUP(A164,[2]LosTres!$A:$Y,25,0)</f>
        <v>21</v>
      </c>
      <c r="W164" t="str">
        <f>+VLOOKUP(V164,Catalogos!P:R,3,0)</f>
        <v xml:space="preserve">     Estudiante</v>
      </c>
      <c r="X164" t="str">
        <f>+VLOOKUP(A164,[1]BaseSAP!$B:$S,18,0)</f>
        <v>Información pública</v>
      </c>
    </row>
    <row r="165" spans="1:24" hidden="1" x14ac:dyDescent="0.25">
      <c r="A165" s="100">
        <v>6110000042216</v>
      </c>
      <c r="B165" s="90">
        <f>+VLOOKUP(A165,[1]BaseSAP!$B:$AB,15,0)</f>
        <v>42709</v>
      </c>
      <c r="C165" t="str">
        <f>+VLOOKUP(LEFT(A165,5),Catalogos!A:B,2,0)</f>
        <v>BM</v>
      </c>
      <c r="D165" t="str">
        <f>+VLOOKUP(LEFT(A165,5),Catalogos!A:C,3,0)</f>
        <v>Sistema de Solicitudes de la Plataforma Nacional de Transparencia</v>
      </c>
      <c r="E165" s="90">
        <f>+VLOOKUP(A165,[1]BaseSAP!$B:$AB,27,0)</f>
        <v>42709</v>
      </c>
      <c r="F165">
        <f t="shared" si="10"/>
        <v>12</v>
      </c>
      <c r="G165">
        <f t="shared" si="11"/>
        <v>12</v>
      </c>
      <c r="H165">
        <v>0</v>
      </c>
      <c r="I165">
        <f>+VLOOKUP(A165,[2]LosTres!$A:$AC,26,0)</f>
        <v>5</v>
      </c>
      <c r="J165" t="str">
        <f>+VLOOKUP(I165,Catalogos!E:F,2,0)</f>
        <v>Entrega por Internet (antes a través de INFOMEX)</v>
      </c>
      <c r="K165">
        <f>IF(E165&lt;&gt;0,NETWORKDAYS.INTL(B165,E165,1,Inhabiles!A:A)-1,0)</f>
        <v>0</v>
      </c>
      <c r="L165">
        <v>0</v>
      </c>
      <c r="M165">
        <f t="shared" si="12"/>
        <v>1</v>
      </c>
      <c r="N165">
        <f t="shared" si="13"/>
        <v>0</v>
      </c>
      <c r="O165">
        <f>+VLOOKUP(A165,[2]LosTres!$A:$Y,25,0)</f>
        <v>21</v>
      </c>
      <c r="P165">
        <f>+VLOOKUP(O165,Catalogos!$H$2:$I$102,2,0)</f>
        <v>3</v>
      </c>
      <c r="Q165" t="str">
        <f>+VLOOKUP(A165,[2]LosTres!$A:$W,23,0)</f>
        <v>M</v>
      </c>
      <c r="R165">
        <v>0</v>
      </c>
      <c r="S165" t="str">
        <f>+VLOOKUP(A165,[1]BaseSAP!$B:$T,19,0)</f>
        <v>Política cambiaria</v>
      </c>
      <c r="T165" t="str">
        <f>+VLOOKUP(S165,Catalogos!K:L,2,0)</f>
        <v>c) Estadísticas</v>
      </c>
      <c r="U165">
        <f>+VLOOKUP(A165,[2]LosTres!$A:$P,16,0)</f>
        <v>15095</v>
      </c>
      <c r="V165">
        <f>+VLOOKUP(A165,[2]LosTres!$A:$Y,25,0)</f>
        <v>21</v>
      </c>
      <c r="W165" t="str">
        <f>+VLOOKUP(V165,Catalogos!P:R,3,0)</f>
        <v xml:space="preserve">     Estudiante</v>
      </c>
      <c r="X165" t="str">
        <f>+VLOOKUP(A165,[1]BaseSAP!$B:$S,18,0)</f>
        <v>Información pública</v>
      </c>
    </row>
    <row r="166" spans="1:24" hidden="1" x14ac:dyDescent="0.25">
      <c r="A166" s="100">
        <v>6110000042316</v>
      </c>
      <c r="B166" s="90">
        <f>+VLOOKUP(A166,[1]BaseSAP!$B:$AB,15,0)</f>
        <v>42709</v>
      </c>
      <c r="C166" t="str">
        <f>+VLOOKUP(LEFT(A166,5),Catalogos!A:B,2,0)</f>
        <v>BM</v>
      </c>
      <c r="D166" t="str">
        <f>+VLOOKUP(LEFT(A166,5),Catalogos!A:C,3,0)</f>
        <v>Sistema de Solicitudes de la Plataforma Nacional de Transparencia</v>
      </c>
      <c r="E166" s="90">
        <f>+VLOOKUP(A166,[1]BaseSAP!$B:$AB,27,0)</f>
        <v>42710</v>
      </c>
      <c r="F166">
        <f t="shared" si="10"/>
        <v>12</v>
      </c>
      <c r="G166">
        <f t="shared" si="11"/>
        <v>12</v>
      </c>
      <c r="H166">
        <v>0</v>
      </c>
      <c r="I166">
        <f>+VLOOKUP(A166,[2]LosTres!$A:$AC,26,0)</f>
        <v>5</v>
      </c>
      <c r="J166" t="str">
        <f>+VLOOKUP(I166,Catalogos!E:F,2,0)</f>
        <v>Entrega por Internet (antes a través de INFOMEX)</v>
      </c>
      <c r="K166">
        <f>IF(E166&lt;&gt;0,NETWORKDAYS.INTL(B166,E166,1,Inhabiles!A:A)-1,0)</f>
        <v>1</v>
      </c>
      <c r="L166" s="96">
        <f t="shared" si="14"/>
        <v>1</v>
      </c>
      <c r="M166">
        <f t="shared" si="12"/>
        <v>0</v>
      </c>
      <c r="N166">
        <f t="shared" si="13"/>
        <v>0</v>
      </c>
      <c r="O166">
        <f>+VLOOKUP(A166,[2]LosTres!$A:$Y,25,0)</f>
        <v>40</v>
      </c>
      <c r="P166">
        <f>+VLOOKUP(O166,Catalogos!$H$2:$I$102,2,0)</f>
        <v>7</v>
      </c>
      <c r="Q166" t="str">
        <f>+VLOOKUP(A166,[2]LosTres!$A:$W,23,0)</f>
        <v>M</v>
      </c>
      <c r="R166">
        <v>0</v>
      </c>
      <c r="S166" t="str">
        <f>+VLOOKUP(A166,[1]BaseSAP!$B:$T,19,0)</f>
        <v>Sueldos y salarios</v>
      </c>
      <c r="T166" t="str">
        <f>+VLOOKUP(S166,Catalogos!K:L,2,0)</f>
        <v>a) Sueldos</v>
      </c>
      <c r="U166">
        <f>+VLOOKUP(A166,[2]LosTres!$A:$P,16,0)</f>
        <v>16073</v>
      </c>
      <c r="V166">
        <f>+VLOOKUP(A166,[2]LosTres!$A:$Y,25,0)</f>
        <v>40</v>
      </c>
      <c r="W166" t="str">
        <f>+VLOOKUP(V166,Catalogos!P:R,3,0)</f>
        <v>Medios de Comunicación</v>
      </c>
      <c r="X166" t="str">
        <f>+VLOOKUP(A166,[1]BaseSAP!$B:$S,18,0)</f>
        <v>Información pública</v>
      </c>
    </row>
    <row r="167" spans="1:24" hidden="1" x14ac:dyDescent="0.25">
      <c r="A167" s="100">
        <v>6110000042416</v>
      </c>
      <c r="B167" s="90">
        <f>+VLOOKUP(A167,[1]BaseSAP!$B:$AB,15,0)</f>
        <v>42710</v>
      </c>
      <c r="C167" t="str">
        <f>+VLOOKUP(LEFT(A167,5),Catalogos!A:B,2,0)</f>
        <v>BM</v>
      </c>
      <c r="D167" t="str">
        <f>+VLOOKUP(LEFT(A167,5),Catalogos!A:C,3,0)</f>
        <v>Sistema de Solicitudes de la Plataforma Nacional de Transparencia</v>
      </c>
      <c r="E167" s="90">
        <f>+VLOOKUP(A167,[1]BaseSAP!$B:$AB,27,0)</f>
        <v>42725</v>
      </c>
      <c r="F167">
        <f t="shared" si="10"/>
        <v>12</v>
      </c>
      <c r="G167">
        <f t="shared" si="11"/>
        <v>12</v>
      </c>
      <c r="H167">
        <v>0</v>
      </c>
      <c r="I167">
        <f>+VLOOKUP(A167,[2]LosTres!$A:$AC,26,0)</f>
        <v>5</v>
      </c>
      <c r="J167" t="str">
        <f>+VLOOKUP(I167,Catalogos!E:F,2,0)</f>
        <v>Entrega por Internet (antes a través de INFOMEX)</v>
      </c>
      <c r="K167">
        <f>IF(E167&lt;&gt;0,NETWORKDAYS.INTL(B167,E167,1,Inhabiles!A:A)-1,0)</f>
        <v>11</v>
      </c>
      <c r="L167">
        <f t="shared" si="14"/>
        <v>0</v>
      </c>
      <c r="M167">
        <f t="shared" si="12"/>
        <v>0</v>
      </c>
      <c r="N167">
        <f t="shared" si="13"/>
        <v>0</v>
      </c>
      <c r="O167">
        <f>+VLOOKUP(A167,[2]LosTres!$A:$Y,25,0)</f>
        <v>21</v>
      </c>
      <c r="P167">
        <f>+VLOOKUP(O167,Catalogos!$H$2:$I$102,2,0)</f>
        <v>3</v>
      </c>
      <c r="Q167" t="str">
        <f>+VLOOKUP(A167,[2]LosTres!$A:$W,23,0)</f>
        <v>H</v>
      </c>
      <c r="R167">
        <v>0</v>
      </c>
      <c r="S167" t="str">
        <f>+VLOOKUP(A167,[1]BaseSAP!$B:$T,19,0)</f>
        <v>Presupuesto</v>
      </c>
      <c r="T167" t="str">
        <f>+VLOOKUP(S167,Catalogos!K:L,2,0)</f>
        <v>f) Presupuesto o avance financiero</v>
      </c>
      <c r="U167">
        <f>+VLOOKUP(A167,[2]LosTres!$A:$P,16,0)</f>
        <v>9016</v>
      </c>
      <c r="V167">
        <f>+VLOOKUP(A167,[2]LosTres!$A:$Y,25,0)</f>
        <v>21</v>
      </c>
      <c r="W167" t="str">
        <f>+VLOOKUP(V167,Catalogos!P:R,3,0)</f>
        <v xml:space="preserve">     Estudiante</v>
      </c>
      <c r="X167" t="str">
        <f>+VLOOKUP(A167,[1]BaseSAP!$B:$S,18,0)</f>
        <v>Información pública</v>
      </c>
    </row>
    <row r="168" spans="1:24" hidden="1" x14ac:dyDescent="0.25">
      <c r="A168" s="100">
        <v>6110000042516</v>
      </c>
      <c r="B168" s="90">
        <f>+VLOOKUP(A168,[1]BaseSAP!$B:$AB,15,0)</f>
        <v>42711</v>
      </c>
      <c r="C168" t="str">
        <f>+VLOOKUP(LEFT(A168,5),Catalogos!A:B,2,0)</f>
        <v>BM</v>
      </c>
      <c r="D168" t="str">
        <f>+VLOOKUP(LEFT(A168,5),Catalogos!A:C,3,0)</f>
        <v>Sistema de Solicitudes de la Plataforma Nacional de Transparencia</v>
      </c>
      <c r="E168" s="90">
        <f>+VLOOKUP(A168,[1]BaseSAP!$B:$AB,27,0)</f>
        <v>42730</v>
      </c>
      <c r="F168">
        <f t="shared" si="10"/>
        <v>12</v>
      </c>
      <c r="G168">
        <f t="shared" si="11"/>
        <v>12</v>
      </c>
      <c r="H168">
        <v>0</v>
      </c>
      <c r="I168">
        <f>+VLOOKUP(A168,[2]LosTres!$A:$AC,26,0)</f>
        <v>5</v>
      </c>
      <c r="J168" t="str">
        <f>+VLOOKUP(I168,Catalogos!E:F,2,0)</f>
        <v>Entrega por Internet (antes a través de INFOMEX)</v>
      </c>
      <c r="K168">
        <f>IF(E168&lt;&gt;0,NETWORKDAYS.INTL(B168,E168,1,Inhabiles!A:A)-1,0)</f>
        <v>13</v>
      </c>
      <c r="L168">
        <f t="shared" si="14"/>
        <v>0</v>
      </c>
      <c r="M168">
        <f t="shared" si="12"/>
        <v>0</v>
      </c>
      <c r="N168">
        <f t="shared" si="13"/>
        <v>0</v>
      </c>
      <c r="O168">
        <f>+VLOOKUP(A168,[2]LosTres!$A:$Y,25,0)</f>
        <v>0</v>
      </c>
      <c r="P168">
        <f>+VLOOKUP(O168,Catalogos!$H$2:$I$102,2,0)</f>
        <v>14</v>
      </c>
      <c r="Q168" t="str">
        <f>+VLOOKUP(A168,[2]LosTres!$A:$W,23,0)</f>
        <v>H</v>
      </c>
      <c r="R168">
        <v>0</v>
      </c>
      <c r="S168" t="str">
        <f>+VLOOKUP(A168,[1]BaseSAP!$B:$T,19,0)</f>
        <v>Acceso a la información</v>
      </c>
      <c r="T168" t="str">
        <f>+VLOOKUP(S168,Catalogos!K:L,2,0)</f>
        <v>h)  Otros*</v>
      </c>
      <c r="U168">
        <f>+VLOOKUP(A168,[2]LosTres!$A:$P,16,0)</f>
        <v>999</v>
      </c>
      <c r="V168">
        <f>+VLOOKUP(A168,[2]LosTres!$A:$Y,25,0)</f>
        <v>0</v>
      </c>
      <c r="W168">
        <f>+VLOOKUP(V168,Catalogos!P:R,3,0)</f>
        <v>0</v>
      </c>
      <c r="X168" t="str">
        <f>+VLOOKUP(A168,[1]BaseSAP!$B:$S,18,0)</f>
        <v>Información pública</v>
      </c>
    </row>
    <row r="169" spans="1:24" hidden="1" x14ac:dyDescent="0.25">
      <c r="A169" s="100">
        <v>6110000042616</v>
      </c>
      <c r="B169" s="90">
        <f>+VLOOKUP(A169,[1]BaseSAP!$B:$AB,15,0)</f>
        <v>42711</v>
      </c>
      <c r="C169" t="str">
        <f>+VLOOKUP(LEFT(A169,5),Catalogos!A:B,2,0)</f>
        <v>BM</v>
      </c>
      <c r="D169" t="str">
        <f>+VLOOKUP(LEFT(A169,5),Catalogos!A:C,3,0)</f>
        <v>Sistema de Solicitudes de la Plataforma Nacional de Transparencia</v>
      </c>
      <c r="E169" s="90">
        <f>+VLOOKUP(A169,[1]BaseSAP!$B:$AB,27,0)</f>
        <v>42730</v>
      </c>
      <c r="F169">
        <f t="shared" si="10"/>
        <v>12</v>
      </c>
      <c r="G169">
        <f t="shared" si="11"/>
        <v>12</v>
      </c>
      <c r="H169">
        <v>0</v>
      </c>
      <c r="I169">
        <f>+VLOOKUP(A169,[2]LosTres!$A:$AC,26,0)</f>
        <v>5</v>
      </c>
      <c r="J169" t="str">
        <f>+VLOOKUP(I169,Catalogos!E:F,2,0)</f>
        <v>Entrega por Internet (antes a través de INFOMEX)</v>
      </c>
      <c r="K169">
        <f>IF(E169&lt;&gt;0,NETWORKDAYS.INTL(B169,E169,1,Inhabiles!A:A)-1,0)</f>
        <v>13</v>
      </c>
      <c r="L169">
        <f t="shared" si="14"/>
        <v>0</v>
      </c>
      <c r="M169">
        <f t="shared" si="12"/>
        <v>0</v>
      </c>
      <c r="N169">
        <f t="shared" si="13"/>
        <v>0</v>
      </c>
      <c r="O169">
        <f>+VLOOKUP(A169,[2]LosTres!$A:$Y,25,0)</f>
        <v>0</v>
      </c>
      <c r="P169">
        <f>+VLOOKUP(O169,Catalogos!$H$2:$I$102,2,0)</f>
        <v>14</v>
      </c>
      <c r="Q169" t="str">
        <f>+VLOOKUP(A169,[2]LosTres!$A:$W,23,0)</f>
        <v>H</v>
      </c>
      <c r="R169">
        <v>0</v>
      </c>
      <c r="S169" t="str">
        <f>+VLOOKUP(A169,[1]BaseSAP!$B:$T,19,0)</f>
        <v>Acceso a la información</v>
      </c>
      <c r="T169" t="str">
        <f>+VLOOKUP(S169,Catalogos!K:L,2,0)</f>
        <v>h)  Otros*</v>
      </c>
      <c r="U169">
        <f>+VLOOKUP(A169,[2]LosTres!$A:$P,16,0)</f>
        <v>999</v>
      </c>
      <c r="V169">
        <f>+VLOOKUP(A169,[2]LosTres!$A:$Y,25,0)</f>
        <v>0</v>
      </c>
      <c r="W169">
        <f>+VLOOKUP(V169,Catalogos!P:R,3,0)</f>
        <v>0</v>
      </c>
      <c r="X169" t="str">
        <f>+VLOOKUP(A169,[1]BaseSAP!$B:$S,18,0)</f>
        <v>Información pública</v>
      </c>
    </row>
    <row r="170" spans="1:24" hidden="1" x14ac:dyDescent="0.25">
      <c r="A170" s="100">
        <v>6110000042716</v>
      </c>
      <c r="B170" s="90">
        <f>+VLOOKUP(A170,[1]BaseSAP!$B:$AB,15,0)</f>
        <v>42712</v>
      </c>
      <c r="C170" t="str">
        <f>+VLOOKUP(LEFT(A170,5),Catalogos!A:B,2,0)</f>
        <v>BM</v>
      </c>
      <c r="D170" t="str">
        <f>+VLOOKUP(LEFT(A170,5),Catalogos!A:C,3,0)</f>
        <v>Sistema de Solicitudes de la Plataforma Nacional de Transparencia</v>
      </c>
      <c r="E170" s="90">
        <f>+VLOOKUP(A170,[1]BaseSAP!$B:$AB,27,0)</f>
        <v>42717</v>
      </c>
      <c r="F170">
        <f t="shared" si="10"/>
        <v>12</v>
      </c>
      <c r="G170">
        <f t="shared" si="11"/>
        <v>12</v>
      </c>
      <c r="H170">
        <v>0</v>
      </c>
      <c r="I170">
        <f>+VLOOKUP(A170,[2]LosTres!$A:$AC,26,0)</f>
        <v>5</v>
      </c>
      <c r="J170" t="str">
        <f>+VLOOKUP(I170,Catalogos!E:F,2,0)</f>
        <v>Entrega por Internet (antes a través de INFOMEX)</v>
      </c>
      <c r="K170">
        <f>IF(E170&lt;&gt;0,NETWORKDAYS.INTL(B170,E170,1,Inhabiles!A:A)-1,0)</f>
        <v>3</v>
      </c>
      <c r="L170">
        <f t="shared" si="14"/>
        <v>1</v>
      </c>
      <c r="M170">
        <f t="shared" si="12"/>
        <v>0</v>
      </c>
      <c r="N170">
        <f t="shared" si="13"/>
        <v>0</v>
      </c>
      <c r="O170">
        <f>+VLOOKUP(A170,[2]LosTres!$A:$Y,25,0)</f>
        <v>21</v>
      </c>
      <c r="P170">
        <f>+VLOOKUP(O170,Catalogos!$H$2:$I$102,2,0)</f>
        <v>3</v>
      </c>
      <c r="Q170" t="str">
        <f>+VLOOKUP(A170,[2]LosTres!$A:$W,23,0)</f>
        <v>M</v>
      </c>
      <c r="R170">
        <v>0</v>
      </c>
      <c r="S170" t="str">
        <f>+VLOOKUP(A170,[1]BaseSAP!$B:$T,19,0)</f>
        <v>Acceso a la información</v>
      </c>
      <c r="T170" t="str">
        <f>+VLOOKUP(S170,Catalogos!K:L,2,0)</f>
        <v>h)  Otros*</v>
      </c>
      <c r="U170">
        <f>+VLOOKUP(A170,[2]LosTres!$A:$P,16,0)</f>
        <v>14039</v>
      </c>
      <c r="V170">
        <f>+VLOOKUP(A170,[2]LosTres!$A:$Y,25,0)</f>
        <v>21</v>
      </c>
      <c r="W170" t="str">
        <f>+VLOOKUP(V170,Catalogos!P:R,3,0)</f>
        <v xml:space="preserve">     Estudiante</v>
      </c>
      <c r="X170" t="str">
        <f>+VLOOKUP(A170,[1]BaseSAP!$B:$S,18,0)</f>
        <v>Información pública</v>
      </c>
    </row>
    <row r="171" spans="1:24" hidden="1" x14ac:dyDescent="0.25">
      <c r="A171" s="100">
        <v>6110000042816</v>
      </c>
      <c r="B171" s="90">
        <f>+VLOOKUP(A171,[1]BaseSAP!$B:$AB,15,0)</f>
        <v>42712</v>
      </c>
      <c r="C171" t="str">
        <f>+VLOOKUP(LEFT(A171,5),Catalogos!A:B,2,0)</f>
        <v>BM</v>
      </c>
      <c r="D171" t="str">
        <f>+VLOOKUP(LEFT(A171,5),Catalogos!A:C,3,0)</f>
        <v>Sistema de Solicitudes de la Plataforma Nacional de Transparencia</v>
      </c>
      <c r="E171" s="90">
        <f>+VLOOKUP(A171,[1]BaseSAP!$B:$AB,27,0)</f>
        <v>42717</v>
      </c>
      <c r="F171">
        <f t="shared" si="10"/>
        <v>12</v>
      </c>
      <c r="G171">
        <f t="shared" si="11"/>
        <v>12</v>
      </c>
      <c r="H171">
        <v>0</v>
      </c>
      <c r="I171">
        <f>+VLOOKUP(A171,[2]LosTres!$A:$AC,26,0)</f>
        <v>6</v>
      </c>
      <c r="J171" t="str">
        <f>+VLOOKUP(I171,Catalogos!E:F,2,0)</f>
        <v>Otro medio</v>
      </c>
      <c r="K171">
        <f>IF(E171&lt;&gt;0,NETWORKDAYS.INTL(B171,E171,1,Inhabiles!A:A)-1,0)</f>
        <v>3</v>
      </c>
      <c r="L171">
        <f t="shared" si="14"/>
        <v>1</v>
      </c>
      <c r="M171">
        <f t="shared" si="12"/>
        <v>0</v>
      </c>
      <c r="N171">
        <f t="shared" si="13"/>
        <v>0</v>
      </c>
      <c r="O171">
        <f>+VLOOKUP(A171,[2]LosTres!$A:$Y,25,0)</f>
        <v>21</v>
      </c>
      <c r="P171">
        <f>+VLOOKUP(O171,Catalogos!$H$2:$I$102,2,0)</f>
        <v>3</v>
      </c>
      <c r="Q171" t="str">
        <f>+VLOOKUP(A171,[2]LosTres!$A:$W,23,0)</f>
        <v>M</v>
      </c>
      <c r="R171">
        <v>0</v>
      </c>
      <c r="S171" t="str">
        <f>+VLOOKUP(A171,[1]BaseSAP!$B:$T,19,0)</f>
        <v>Política cambiaria</v>
      </c>
      <c r="T171" t="str">
        <f>+VLOOKUP(S171,Catalogos!K:L,2,0)</f>
        <v>c) Estadísticas</v>
      </c>
      <c r="U171">
        <f>+VLOOKUP(A171,[2]LosTres!$A:$P,16,0)</f>
        <v>17011</v>
      </c>
      <c r="V171">
        <f>+VLOOKUP(A171,[2]LosTres!$A:$Y,25,0)</f>
        <v>21</v>
      </c>
      <c r="W171" t="str">
        <f>+VLOOKUP(V171,Catalogos!P:R,3,0)</f>
        <v xml:space="preserve">     Estudiante</v>
      </c>
      <c r="X171" t="str">
        <f>+VLOOKUP(A171,[1]BaseSAP!$B:$S,18,0)</f>
        <v>Información pública</v>
      </c>
    </row>
    <row r="172" spans="1:24" hidden="1" x14ac:dyDescent="0.25">
      <c r="A172" s="100">
        <v>6110000042916</v>
      </c>
      <c r="B172" s="90">
        <f>+VLOOKUP(A172,[1]BaseSAP!$B:$AB,15,0)</f>
        <v>42713</v>
      </c>
      <c r="C172" t="str">
        <f>+VLOOKUP(LEFT(A172,5),Catalogos!A:B,2,0)</f>
        <v>BM</v>
      </c>
      <c r="D172" t="str">
        <f>+VLOOKUP(LEFT(A172,5),Catalogos!A:C,3,0)</f>
        <v>Sistema de Solicitudes de la Plataforma Nacional de Transparencia</v>
      </c>
      <c r="E172" s="90">
        <f>+VLOOKUP(A172,[1]BaseSAP!$B:$AB,27,0)</f>
        <v>42717</v>
      </c>
      <c r="F172">
        <f t="shared" si="10"/>
        <v>12</v>
      </c>
      <c r="G172">
        <f t="shared" si="11"/>
        <v>12</v>
      </c>
      <c r="H172">
        <v>0</v>
      </c>
      <c r="I172">
        <f>+VLOOKUP(A172,[2]LosTres!$A:$AC,26,0)</f>
        <v>5</v>
      </c>
      <c r="J172" t="str">
        <f>+VLOOKUP(I172,Catalogos!E:F,2,0)</f>
        <v>Entrega por Internet (antes a través de INFOMEX)</v>
      </c>
      <c r="K172">
        <f>IF(E172&lt;&gt;0,NETWORKDAYS.INTL(B172,E172,1,Inhabiles!A:A)-1,0)</f>
        <v>2</v>
      </c>
      <c r="L172">
        <v>0</v>
      </c>
      <c r="M172">
        <f t="shared" si="12"/>
        <v>1</v>
      </c>
      <c r="N172">
        <f t="shared" si="13"/>
        <v>0</v>
      </c>
      <c r="O172">
        <f>+VLOOKUP(A172,[2]LosTres!$A:$Y,25,0)</f>
        <v>13</v>
      </c>
      <c r="P172">
        <f>+VLOOKUP(O172,Catalogos!$H$2:$I$102,2,0)</f>
        <v>1</v>
      </c>
      <c r="Q172" t="str">
        <f>+VLOOKUP(A172,[2]LosTres!$A:$W,23,0)</f>
        <v>H</v>
      </c>
      <c r="R172">
        <v>0</v>
      </c>
      <c r="S172" t="str">
        <f>+VLOOKUP(A172,[1]BaseSAP!$B:$T,19,0)</f>
        <v>Objetivos de inflación</v>
      </c>
      <c r="T172" t="str">
        <f>+VLOOKUP(S172,Catalogos!K:L,2,0)</f>
        <v>c) Estadísticas</v>
      </c>
      <c r="U172">
        <f>+VLOOKUP(A172,[2]LosTres!$A:$P,16,0)</f>
        <v>9002</v>
      </c>
      <c r="V172">
        <f>+VLOOKUP(A172,[2]LosTres!$A:$Y,25,0)</f>
        <v>13</v>
      </c>
      <c r="W172" t="str">
        <f>+VLOOKUP(V172,Catalogos!P:R,3,0)</f>
        <v xml:space="preserve">     Servicios a la actividad empresarial</v>
      </c>
      <c r="X172" t="str">
        <f>+VLOOKUP(A172,[1]BaseSAP!$B:$S,18,0)</f>
        <v>Información pública</v>
      </c>
    </row>
    <row r="173" spans="1:24" hidden="1" x14ac:dyDescent="0.25">
      <c r="A173" s="100">
        <v>6110000043016</v>
      </c>
      <c r="B173" s="90">
        <f>+VLOOKUP(A173,[1]BaseSAP!$B:$AB,15,0)</f>
        <v>42713</v>
      </c>
      <c r="C173" t="str">
        <f>+VLOOKUP(LEFT(A173,5),Catalogos!A:B,2,0)</f>
        <v>BM</v>
      </c>
      <c r="D173" t="str">
        <f>+VLOOKUP(LEFT(A173,5),Catalogos!A:C,3,0)</f>
        <v>Sistema de Solicitudes de la Plataforma Nacional de Transparencia</v>
      </c>
      <c r="E173" s="90">
        <f>+VLOOKUP(A173,[1]BaseSAP!$B:$AB,27,0)</f>
        <v>42717</v>
      </c>
      <c r="F173">
        <f t="shared" si="10"/>
        <v>12</v>
      </c>
      <c r="G173">
        <f t="shared" si="11"/>
        <v>12</v>
      </c>
      <c r="H173">
        <v>0</v>
      </c>
      <c r="I173">
        <f>+VLOOKUP(A173,[2]LosTres!$A:$AC,26,0)</f>
        <v>5</v>
      </c>
      <c r="J173" t="str">
        <f>+VLOOKUP(I173,Catalogos!E:F,2,0)</f>
        <v>Entrega por Internet (antes a través de INFOMEX)</v>
      </c>
      <c r="K173">
        <f>IF(E173&lt;&gt;0,NETWORKDAYS.INTL(B173,E173,1,Inhabiles!A:A)-1,0)</f>
        <v>2</v>
      </c>
      <c r="L173">
        <v>0</v>
      </c>
      <c r="M173">
        <f t="shared" si="12"/>
        <v>1</v>
      </c>
      <c r="N173">
        <f t="shared" si="13"/>
        <v>0</v>
      </c>
      <c r="O173">
        <f>+VLOOKUP(A173,[2]LosTres!$A:$Y,25,0)</f>
        <v>23</v>
      </c>
      <c r="P173">
        <f>+VLOOKUP(O173,Catalogos!$H$2:$I$102,2,0)</f>
        <v>3</v>
      </c>
      <c r="Q173" t="str">
        <f>+VLOOKUP(A173,[2]LosTres!$A:$W,23,0)</f>
        <v>H</v>
      </c>
      <c r="R173">
        <v>0</v>
      </c>
      <c r="S173" t="str">
        <f>+VLOOKUP(A173,[1]BaseSAP!$B:$T,19,0)</f>
        <v>Objetivos de inflación</v>
      </c>
      <c r="T173" t="str">
        <f>+VLOOKUP(S173,Catalogos!K:L,2,0)</f>
        <v>c) Estadísticas</v>
      </c>
      <c r="U173">
        <f>+VLOOKUP(A173,[2]LosTres!$A:$P,16,0)</f>
        <v>25004</v>
      </c>
      <c r="V173">
        <f>+VLOOKUP(A173,[2]LosTres!$A:$Y,25,0)</f>
        <v>23</v>
      </c>
      <c r="W173" t="e">
        <f>+VLOOKUP(V173,Catalogos!P:R,3,0)</f>
        <v>#N/A</v>
      </c>
      <c r="X173" t="str">
        <f>+VLOOKUP(A173,[1]BaseSAP!$B:$S,18,0)</f>
        <v>Información pública</v>
      </c>
    </row>
    <row r="174" spans="1:24" hidden="1" x14ac:dyDescent="0.25">
      <c r="A174" s="100">
        <v>6110000043116</v>
      </c>
      <c r="B174" s="90">
        <f>+VLOOKUP(A174,[1]BaseSAP!$B:$AB,15,0)</f>
        <v>42717</v>
      </c>
      <c r="C174" t="str">
        <f>+VLOOKUP(LEFT(A174,5),Catalogos!A:B,2,0)</f>
        <v>BM</v>
      </c>
      <c r="D174" t="str">
        <f>+VLOOKUP(LEFT(A174,5),Catalogos!A:C,3,0)</f>
        <v>Sistema de Solicitudes de la Plataforma Nacional de Transparencia</v>
      </c>
      <c r="E174" s="90">
        <f>+VLOOKUP(A174,[1]BaseSAP!$B:$AB,27,0)</f>
        <v>42724</v>
      </c>
      <c r="F174">
        <f t="shared" si="10"/>
        <v>12</v>
      </c>
      <c r="G174">
        <f t="shared" si="11"/>
        <v>12</v>
      </c>
      <c r="H174">
        <v>0</v>
      </c>
      <c r="I174">
        <f>+VLOOKUP(A174,[2]LosTres!$A:$AC,26,0)</f>
        <v>5</v>
      </c>
      <c r="J174" t="str">
        <f>+VLOOKUP(I174,Catalogos!E:F,2,0)</f>
        <v>Entrega por Internet (antes a través de INFOMEX)</v>
      </c>
      <c r="K174">
        <f>IF(E174&lt;&gt;0,NETWORKDAYS.INTL(B174,E174,1,Inhabiles!A:A)-1,0)</f>
        <v>5</v>
      </c>
      <c r="L174">
        <v>0</v>
      </c>
      <c r="M174">
        <f t="shared" si="12"/>
        <v>1</v>
      </c>
      <c r="N174">
        <f t="shared" si="13"/>
        <v>0</v>
      </c>
      <c r="O174">
        <f>+VLOOKUP(A174,[2]LosTres!$A:$Y,25,0)</f>
        <v>21</v>
      </c>
      <c r="P174">
        <f>+VLOOKUP(O174,Catalogos!$H$2:$I$102,2,0)</f>
        <v>3</v>
      </c>
      <c r="Q174" t="str">
        <f>+VLOOKUP(A174,[2]LosTres!$A:$W,23,0)</f>
        <v>H</v>
      </c>
      <c r="R174">
        <v>0</v>
      </c>
      <c r="S174" t="str">
        <f>+VLOOKUP(A174,[1]BaseSAP!$B:$T,19,0)</f>
        <v>Billetes</v>
      </c>
      <c r="T174" t="str">
        <f>+VLOOKUP(S174,Catalogos!K:L,2,0)</f>
        <v>c) Estadísticas</v>
      </c>
      <c r="U174">
        <f>+VLOOKUP(A174,[2]LosTres!$A:$P,16,0)</f>
        <v>17029</v>
      </c>
      <c r="V174">
        <f>+VLOOKUP(A174,[2]LosTres!$A:$Y,25,0)</f>
        <v>21</v>
      </c>
      <c r="W174" t="str">
        <f>+VLOOKUP(V174,Catalogos!P:R,3,0)</f>
        <v xml:space="preserve">     Estudiante</v>
      </c>
      <c r="X174" t="str">
        <f>+VLOOKUP(A174,[1]BaseSAP!$B:$S,18,0)</f>
        <v>Información pública</v>
      </c>
    </row>
    <row r="175" spans="1:24" hidden="1" x14ac:dyDescent="0.25">
      <c r="A175" s="100">
        <v>6110000043216</v>
      </c>
      <c r="B175" s="90">
        <f>+VLOOKUP(A175,[1]BaseSAP!$B:$AB,15,0)</f>
        <v>42717</v>
      </c>
      <c r="C175" t="str">
        <f>+VLOOKUP(LEFT(A175,5),Catalogos!A:B,2,0)</f>
        <v>BM</v>
      </c>
      <c r="D175" t="str">
        <f>+VLOOKUP(LEFT(A175,5),Catalogos!A:C,3,0)</f>
        <v>Sistema de Solicitudes de la Plataforma Nacional de Transparencia</v>
      </c>
      <c r="E175" s="90">
        <f>+VLOOKUP(A175,[1]BaseSAP!$B:$AB,27,0)</f>
        <v>42717</v>
      </c>
      <c r="F175">
        <f t="shared" si="10"/>
        <v>12</v>
      </c>
      <c r="G175">
        <f t="shared" si="11"/>
        <v>12</v>
      </c>
      <c r="H175">
        <v>0</v>
      </c>
      <c r="I175">
        <f>+VLOOKUP(A175,[2]LosTres!$A:$AC,26,0)</f>
        <v>5</v>
      </c>
      <c r="J175" t="str">
        <f>+VLOOKUP(I175,Catalogos!E:F,2,0)</f>
        <v>Entrega por Internet (antes a través de INFOMEX)</v>
      </c>
      <c r="K175">
        <f>IF(E175&lt;&gt;0,NETWORKDAYS.INTL(B175,E175,1,Inhabiles!A:A)-1,0)</f>
        <v>0</v>
      </c>
      <c r="L175">
        <f t="shared" si="14"/>
        <v>1</v>
      </c>
      <c r="M175">
        <f t="shared" si="12"/>
        <v>0</v>
      </c>
      <c r="N175">
        <f t="shared" si="13"/>
        <v>0</v>
      </c>
      <c r="O175">
        <f>+VLOOKUP(A175,[2]LosTres!$A:$Y,25,0)</f>
        <v>21</v>
      </c>
      <c r="P175">
        <f>+VLOOKUP(O175,Catalogos!$H$2:$I$102,2,0)</f>
        <v>3</v>
      </c>
      <c r="Q175" t="str">
        <f>+VLOOKUP(A175,[2]LosTres!$A:$W,23,0)</f>
        <v>M</v>
      </c>
      <c r="R175">
        <v>0</v>
      </c>
      <c r="S175" t="str">
        <f>+VLOOKUP(A175,[1]BaseSAP!$B:$T,19,0)</f>
        <v>Acceso a la información</v>
      </c>
      <c r="T175" t="str">
        <f>+VLOOKUP(S175,Catalogos!K:L,2,0)</f>
        <v>h)  Otros*</v>
      </c>
      <c r="U175">
        <f>+VLOOKUP(A175,[2]LosTres!$A:$P,16,0)</f>
        <v>16053</v>
      </c>
      <c r="V175">
        <f>+VLOOKUP(A175,[2]LosTres!$A:$Y,25,0)</f>
        <v>21</v>
      </c>
      <c r="W175" t="str">
        <f>+VLOOKUP(V175,Catalogos!P:R,3,0)</f>
        <v xml:space="preserve">     Estudiante</v>
      </c>
      <c r="X175" t="str">
        <f>+VLOOKUP(A175,[1]BaseSAP!$B:$S,18,0)</f>
        <v>Información no competencia de UA</v>
      </c>
    </row>
    <row r="176" spans="1:24" hidden="1" x14ac:dyDescent="0.25">
      <c r="A176" s="100">
        <v>6110000043316</v>
      </c>
      <c r="B176" s="90">
        <f>+VLOOKUP(A176,[1]BaseSAP!$B:$AB,15,0)</f>
        <v>42717</v>
      </c>
      <c r="C176" t="str">
        <f>+VLOOKUP(LEFT(A176,5),Catalogos!A:B,2,0)</f>
        <v>BM</v>
      </c>
      <c r="D176" t="str">
        <f>+VLOOKUP(LEFT(A176,5),Catalogos!A:C,3,0)</f>
        <v>Sistema de Solicitudes de la Plataforma Nacional de Transparencia</v>
      </c>
      <c r="E176" s="90">
        <f>+VLOOKUP(A176,[1]BaseSAP!$B:$AB,27,0)</f>
        <v>42718</v>
      </c>
      <c r="F176">
        <f t="shared" si="10"/>
        <v>12</v>
      </c>
      <c r="G176">
        <f t="shared" si="11"/>
        <v>12</v>
      </c>
      <c r="H176">
        <v>0</v>
      </c>
      <c r="I176">
        <f>+VLOOKUP(A176,[2]LosTres!$A:$AC,26,0)</f>
        <v>5</v>
      </c>
      <c r="J176" t="str">
        <f>+VLOOKUP(I176,Catalogos!E:F,2,0)</f>
        <v>Entrega por Internet (antes a través de INFOMEX)</v>
      </c>
      <c r="K176">
        <f>IF(E176&lt;&gt;0,NETWORKDAYS.INTL(B176,E176,1,Inhabiles!A:A)-1,0)</f>
        <v>1</v>
      </c>
      <c r="L176" s="96">
        <f t="shared" si="14"/>
        <v>1</v>
      </c>
      <c r="M176">
        <f t="shared" si="12"/>
        <v>0</v>
      </c>
      <c r="N176">
        <f t="shared" si="13"/>
        <v>0</v>
      </c>
      <c r="O176">
        <f>+VLOOKUP(A176,[2]LosTres!$A:$Y,25,0)</f>
        <v>21</v>
      </c>
      <c r="P176">
        <f>+VLOOKUP(O176,Catalogos!$H$2:$I$102,2,0)</f>
        <v>3</v>
      </c>
      <c r="Q176" t="str">
        <f>+VLOOKUP(A176,[2]LosTres!$A:$W,23,0)</f>
        <v>M</v>
      </c>
      <c r="R176">
        <v>0</v>
      </c>
      <c r="S176" t="str">
        <f>+VLOOKUP(A176,[1]BaseSAP!$B:$T,19,0)</f>
        <v>Control de legalidad</v>
      </c>
      <c r="T176" t="str">
        <f>+VLOOKUP(S176,Catalogos!K:L,2,0)</f>
        <v>e) Marco Jurídico</v>
      </c>
      <c r="U176">
        <f>+VLOOKUP(A176,[2]LosTres!$A:$P,16,0)</f>
        <v>25012</v>
      </c>
      <c r="V176">
        <f>+VLOOKUP(A176,[2]LosTres!$A:$Y,25,0)</f>
        <v>21</v>
      </c>
      <c r="W176" t="str">
        <f>+VLOOKUP(V176,Catalogos!P:R,3,0)</f>
        <v xml:space="preserve">     Estudiante</v>
      </c>
      <c r="X176" t="str">
        <f>+VLOOKUP(A176,[1]BaseSAP!$B:$S,18,0)</f>
        <v>Información pública</v>
      </c>
    </row>
    <row r="177" spans="1:24" hidden="1" x14ac:dyDescent="0.25">
      <c r="A177" s="100">
        <v>6110000043416</v>
      </c>
      <c r="B177" s="90">
        <f>+VLOOKUP(A177,[1]BaseSAP!$B:$AB,15,0)</f>
        <v>42717</v>
      </c>
      <c r="C177" t="str">
        <f>+VLOOKUP(LEFT(A177,5),Catalogos!A:B,2,0)</f>
        <v>BM</v>
      </c>
      <c r="D177" t="str">
        <f>+VLOOKUP(LEFT(A177,5),Catalogos!A:C,3,0)</f>
        <v>Sistema de Solicitudes de la Plataforma Nacional de Transparencia</v>
      </c>
      <c r="E177" s="90">
        <f>+VLOOKUP(A177,[1]BaseSAP!$B:$AB,27,0)</f>
        <v>42719</v>
      </c>
      <c r="F177">
        <f t="shared" si="10"/>
        <v>12</v>
      </c>
      <c r="G177">
        <f t="shared" si="11"/>
        <v>12</v>
      </c>
      <c r="H177">
        <v>0</v>
      </c>
      <c r="I177">
        <f>+VLOOKUP(A177,[2]LosTres!$A:$AC,26,0)</f>
        <v>5</v>
      </c>
      <c r="J177" t="str">
        <f>+VLOOKUP(I177,Catalogos!E:F,2,0)</f>
        <v>Entrega por Internet (antes a través de INFOMEX)</v>
      </c>
      <c r="K177">
        <f>IF(E177&lt;&gt;0,NETWORKDAYS.INTL(B177,E177,1,Inhabiles!A:A)-1,0)</f>
        <v>2</v>
      </c>
      <c r="L177">
        <v>0</v>
      </c>
      <c r="M177">
        <f t="shared" si="12"/>
        <v>1</v>
      </c>
      <c r="N177">
        <f t="shared" si="13"/>
        <v>0</v>
      </c>
      <c r="O177">
        <f>+VLOOKUP(A177,[2]LosTres!$A:$Y,25,0)</f>
        <v>21</v>
      </c>
      <c r="P177">
        <f>+VLOOKUP(O177,Catalogos!$H$2:$I$102,2,0)</f>
        <v>3</v>
      </c>
      <c r="Q177" t="str">
        <f>+VLOOKUP(A177,[2]LosTres!$A:$W,23,0)</f>
        <v>H</v>
      </c>
      <c r="R177">
        <v>0</v>
      </c>
      <c r="S177" t="str">
        <f>+VLOOKUP(A177,[1]BaseSAP!$B:$T,19,0)</f>
        <v>Sueldos y salarios</v>
      </c>
      <c r="T177" t="str">
        <f>+VLOOKUP(S177,Catalogos!K:L,2,0)</f>
        <v>a) Sueldos</v>
      </c>
      <c r="U177">
        <f>+VLOOKUP(A177,[2]LosTres!$A:$P,16,0)</f>
        <v>16053</v>
      </c>
      <c r="V177">
        <f>+VLOOKUP(A177,[2]LosTres!$A:$Y,25,0)</f>
        <v>21</v>
      </c>
      <c r="W177" t="str">
        <f>+VLOOKUP(V177,Catalogos!P:R,3,0)</f>
        <v xml:space="preserve">     Estudiante</v>
      </c>
      <c r="X177" t="str">
        <f>+VLOOKUP(A177,[1]BaseSAP!$B:$S,18,0)</f>
        <v>Información no competencia del BM</v>
      </c>
    </row>
    <row r="178" spans="1:24" hidden="1" x14ac:dyDescent="0.25">
      <c r="A178" s="100">
        <v>6110000043516</v>
      </c>
      <c r="B178" s="90">
        <f>+VLOOKUP(A178,[1]BaseSAP!$B:$AB,15,0)</f>
        <v>42717</v>
      </c>
      <c r="C178" t="str">
        <f>+VLOOKUP(LEFT(A178,5),Catalogos!A:B,2,0)</f>
        <v>BM</v>
      </c>
      <c r="D178" t="str">
        <f>+VLOOKUP(LEFT(A178,5),Catalogos!A:C,3,0)</f>
        <v>Sistema de Solicitudes de la Plataforma Nacional de Transparencia</v>
      </c>
      <c r="E178" s="90">
        <f>+VLOOKUP(A178,[1]BaseSAP!$B:$AB,27,0)</f>
        <v>42720</v>
      </c>
      <c r="F178">
        <f t="shared" si="10"/>
        <v>12</v>
      </c>
      <c r="G178">
        <f t="shared" si="11"/>
        <v>12</v>
      </c>
      <c r="H178">
        <v>0</v>
      </c>
      <c r="I178">
        <f>+VLOOKUP(A178,[2]LosTres!$A:$AC,26,0)</f>
        <v>5</v>
      </c>
      <c r="J178" t="str">
        <f>+VLOOKUP(I178,Catalogos!E:F,2,0)</f>
        <v>Entrega por Internet (antes a través de INFOMEX)</v>
      </c>
      <c r="K178">
        <f>IF(E178&lt;&gt;0,NETWORKDAYS.INTL(B178,E178,1,Inhabiles!A:A)-1,0)</f>
        <v>3</v>
      </c>
      <c r="L178">
        <v>0</v>
      </c>
      <c r="M178">
        <f t="shared" si="12"/>
        <v>1</v>
      </c>
      <c r="N178">
        <f t="shared" si="13"/>
        <v>0</v>
      </c>
      <c r="O178">
        <f>+VLOOKUP(A178,[2]LosTres!$A:$Y,25,0)</f>
        <v>21</v>
      </c>
      <c r="P178">
        <f>+VLOOKUP(O178,Catalogos!$H$2:$I$102,2,0)</f>
        <v>3</v>
      </c>
      <c r="Q178" t="str">
        <f>+VLOOKUP(A178,[2]LosTres!$A:$W,23,0)</f>
        <v>M</v>
      </c>
      <c r="R178">
        <v>0</v>
      </c>
      <c r="S178" t="str">
        <f>+VLOOKUP(A178,[1]BaseSAP!$B:$T,19,0)</f>
        <v>Balanza de pagos</v>
      </c>
      <c r="T178" t="str">
        <f>+VLOOKUP(S178,Catalogos!K:L,2,0)</f>
        <v>c) Estadísticas</v>
      </c>
      <c r="U178">
        <f>+VLOOKUP(A178,[2]LosTres!$A:$P,16,0)</f>
        <v>16053</v>
      </c>
      <c r="V178">
        <f>+VLOOKUP(A178,[2]LosTres!$A:$Y,25,0)</f>
        <v>21</v>
      </c>
      <c r="W178" t="str">
        <f>+VLOOKUP(V178,Catalogos!P:R,3,0)</f>
        <v xml:space="preserve">     Estudiante</v>
      </c>
      <c r="X178" t="str">
        <f>+VLOOKUP(A178,[1]BaseSAP!$B:$S,18,0)</f>
        <v>Información pública</v>
      </c>
    </row>
    <row r="179" spans="1:24" hidden="1" x14ac:dyDescent="0.25">
      <c r="A179" s="100">
        <v>6110000043616</v>
      </c>
      <c r="B179" s="90">
        <f>+VLOOKUP(A179,[1]BaseSAP!$B:$AB,15,0)</f>
        <v>42718</v>
      </c>
      <c r="C179" t="str">
        <f>+VLOOKUP(LEFT(A179,5),Catalogos!A:B,2,0)</f>
        <v>BM</v>
      </c>
      <c r="D179" t="str">
        <f>+VLOOKUP(LEFT(A179,5),Catalogos!A:C,3,0)</f>
        <v>Sistema de Solicitudes de la Plataforma Nacional de Transparencia</v>
      </c>
      <c r="E179" s="90">
        <f>+VLOOKUP(A179,[1]BaseSAP!$B:$AB,27,0)</f>
        <v>42725</v>
      </c>
      <c r="F179">
        <f t="shared" si="10"/>
        <v>12</v>
      </c>
      <c r="G179">
        <f t="shared" si="11"/>
        <v>12</v>
      </c>
      <c r="H179">
        <v>0</v>
      </c>
      <c r="I179">
        <f>+VLOOKUP(A179,[2]LosTres!$A:$AC,26,0)</f>
        <v>5</v>
      </c>
      <c r="J179" t="str">
        <f>+VLOOKUP(I179,Catalogos!E:F,2,0)</f>
        <v>Entrega por Internet (antes a través de INFOMEX)</v>
      </c>
      <c r="K179">
        <f>IF(E179&lt;&gt;0,NETWORKDAYS.INTL(B179,E179,1,Inhabiles!A:A)-1,0)</f>
        <v>5</v>
      </c>
      <c r="L179">
        <v>0</v>
      </c>
      <c r="M179">
        <f t="shared" si="12"/>
        <v>1</v>
      </c>
      <c r="N179">
        <f t="shared" si="13"/>
        <v>0</v>
      </c>
      <c r="O179">
        <f>+VLOOKUP(A179,[2]LosTres!$A:$Y,25,0)</f>
        <v>10</v>
      </c>
      <c r="P179">
        <f>+VLOOKUP(O179,Catalogos!$H$2:$I$102,2,0)</f>
        <v>1</v>
      </c>
      <c r="Q179" t="str">
        <f>+VLOOKUP(A179,[2]LosTres!$A:$W,23,0)</f>
        <v>M</v>
      </c>
      <c r="R179">
        <v>0</v>
      </c>
      <c r="S179" t="str">
        <f>+VLOOKUP(A179,[1]BaseSAP!$B:$T,19,0)</f>
        <v>Fiduciario</v>
      </c>
      <c r="T179" t="str">
        <f>+VLOOKUP(S179,Catalogos!K:L,2,0)</f>
        <v>e) Marco Jurídico</v>
      </c>
      <c r="U179">
        <f>+VLOOKUP(A179,[2]LosTres!$A:$P,16,0)</f>
        <v>9016</v>
      </c>
      <c r="V179">
        <f>+VLOOKUP(A179,[2]LosTres!$A:$Y,25,0)</f>
        <v>10</v>
      </c>
      <c r="W179" t="str">
        <f>+VLOOKUP(V179,Catalogos!P:R,3,0)</f>
        <v>Ámbito Empresarial</v>
      </c>
      <c r="X179" t="str">
        <f>+VLOOKUP(A179,[1]BaseSAP!$B:$S,18,0)</f>
        <v>Información pública</v>
      </c>
    </row>
    <row r="180" spans="1:24" hidden="1" x14ac:dyDescent="0.25">
      <c r="A180" s="100">
        <v>6110000043716</v>
      </c>
      <c r="B180" s="90">
        <f>+VLOOKUP(A180,[1]BaseSAP!$B:$AB,15,0)</f>
        <v>42720</v>
      </c>
      <c r="C180" t="str">
        <f>+VLOOKUP(LEFT(A180,5),Catalogos!A:B,2,0)</f>
        <v>BM</v>
      </c>
      <c r="D180" t="str">
        <f>+VLOOKUP(LEFT(A180,5),Catalogos!A:C,3,0)</f>
        <v>Sistema de Solicitudes de la Plataforma Nacional de Transparencia</v>
      </c>
      <c r="E180" s="90">
        <f>+VLOOKUP(A180,[1]BaseSAP!$B:$AB,27,0)</f>
        <v>0</v>
      </c>
      <c r="F180">
        <f t="shared" si="10"/>
        <v>12</v>
      </c>
      <c r="G180">
        <f t="shared" si="11"/>
        <v>0</v>
      </c>
      <c r="H180">
        <v>0</v>
      </c>
      <c r="I180">
        <f>+VLOOKUP(A180,[2]LosTres!$A:$AC,26,0)</f>
        <v>4</v>
      </c>
      <c r="J180" t="str">
        <f>+VLOOKUP(I180,Catalogos!E:F,2,0)</f>
        <v>Copia certificada</v>
      </c>
      <c r="K180">
        <f>IF(E180&lt;&gt;0,NETWORKDAYS.INTL(B180,E180,1,Inhabiles!A:A)-1,0)</f>
        <v>0</v>
      </c>
      <c r="L180" s="96">
        <f t="shared" si="14"/>
        <v>1</v>
      </c>
      <c r="M180">
        <f t="shared" si="12"/>
        <v>0</v>
      </c>
      <c r="N180">
        <f t="shared" si="13"/>
        <v>0</v>
      </c>
      <c r="O180">
        <f>+VLOOKUP(A180,[2]LosTres!$A:$Y,25,0)</f>
        <v>10</v>
      </c>
      <c r="P180">
        <f>+VLOOKUP(O180,Catalogos!$H$2:$I$102,2,0)</f>
        <v>1</v>
      </c>
      <c r="Q180" t="str">
        <f>+VLOOKUP(A180,[2]LosTres!$A:$W,23,0)</f>
        <v>H</v>
      </c>
      <c r="R180">
        <v>0</v>
      </c>
      <c r="S180">
        <f>+VLOOKUP(A180,[1]BaseSAP!$B:$T,19,0)</f>
        <v>0</v>
      </c>
      <c r="T180" t="e">
        <f>+VLOOKUP(S180,Catalogos!K:L,2,0)</f>
        <v>#N/A</v>
      </c>
      <c r="U180">
        <f>+VLOOKUP(A180,[2]LosTres!$A:$P,16,0)</f>
        <v>9016</v>
      </c>
      <c r="V180">
        <f>+VLOOKUP(A180,[2]LosTres!$A:$Y,25,0)</f>
        <v>10</v>
      </c>
      <c r="W180" t="str">
        <f>+VLOOKUP(V180,Catalogos!P:R,3,0)</f>
        <v>Ámbito Empresarial</v>
      </c>
      <c r="X180">
        <f>+VLOOKUP(A180,[1]BaseSAP!$B:$S,18,0)</f>
        <v>0</v>
      </c>
    </row>
    <row r="181" spans="1:24" hidden="1" x14ac:dyDescent="0.25">
      <c r="A181" s="100">
        <v>6110000043816</v>
      </c>
      <c r="B181" s="90">
        <f>+VLOOKUP(A181,[1]BaseSAP!$B:$AB,15,0)</f>
        <v>42723</v>
      </c>
      <c r="C181" t="str">
        <f>+VLOOKUP(LEFT(A181,5),Catalogos!A:B,2,0)</f>
        <v>BM</v>
      </c>
      <c r="D181" t="str">
        <f>+VLOOKUP(LEFT(A181,5),Catalogos!A:C,3,0)</f>
        <v>Sistema de Solicitudes de la Plataforma Nacional de Transparencia</v>
      </c>
      <c r="E181" s="90">
        <f>+VLOOKUP(A181,[1]BaseSAP!$B:$AB,27,0)</f>
        <v>42725</v>
      </c>
      <c r="F181">
        <f t="shared" si="10"/>
        <v>12</v>
      </c>
      <c r="G181">
        <f t="shared" si="11"/>
        <v>12</v>
      </c>
      <c r="H181">
        <v>0</v>
      </c>
      <c r="I181">
        <f>+VLOOKUP(A181,[2]LosTres!$A:$AC,26,0)</f>
        <v>5</v>
      </c>
      <c r="J181" t="str">
        <f>+VLOOKUP(I181,Catalogos!E:F,2,0)</f>
        <v>Entrega por Internet (antes a través de INFOMEX)</v>
      </c>
      <c r="K181">
        <f>IF(E181&lt;&gt;0,NETWORKDAYS.INTL(B181,E181,1,Inhabiles!A:A)-1,0)</f>
        <v>2</v>
      </c>
      <c r="L181" s="96">
        <f t="shared" si="14"/>
        <v>1</v>
      </c>
      <c r="M181">
        <f t="shared" si="12"/>
        <v>0</v>
      </c>
      <c r="N181">
        <f t="shared" si="13"/>
        <v>0</v>
      </c>
      <c r="O181">
        <f>+VLOOKUP(A181,[2]LosTres!$A:$Y,25,0)</f>
        <v>0</v>
      </c>
      <c r="P181">
        <f>+VLOOKUP(O181,Catalogos!$H$2:$I$102,2,0)</f>
        <v>14</v>
      </c>
      <c r="Q181" t="str">
        <f>+VLOOKUP(A181,[2]LosTres!$A:$W,23,0)</f>
        <v>H</v>
      </c>
      <c r="R181">
        <v>0</v>
      </c>
      <c r="S181" t="str">
        <f>+VLOOKUP(A181,[1]BaseSAP!$B:$T,19,0)</f>
        <v>Acceso a la información</v>
      </c>
      <c r="T181" t="str">
        <f>+VLOOKUP(S181,Catalogos!K:L,2,0)</f>
        <v>h)  Otros*</v>
      </c>
      <c r="U181">
        <f>+VLOOKUP(A181,[2]LosTres!$A:$P,16,0)</f>
        <v>9015</v>
      </c>
      <c r="V181">
        <f>+VLOOKUP(A181,[2]LosTres!$A:$Y,25,0)</f>
        <v>0</v>
      </c>
      <c r="W181">
        <f>+VLOOKUP(V181,Catalogos!P:R,3,0)</f>
        <v>0</v>
      </c>
      <c r="X181" t="str">
        <f>+VLOOKUP(A181,[1]BaseSAP!$B:$S,18,0)</f>
        <v>Información no competencia del BM</v>
      </c>
    </row>
    <row r="182" spans="1:24" hidden="1" x14ac:dyDescent="0.25">
      <c r="A182" s="100">
        <v>6110000043916</v>
      </c>
      <c r="B182" s="90">
        <f>+VLOOKUP(A182,[1]BaseSAP!$B:$AB,15,0)</f>
        <v>42723</v>
      </c>
      <c r="C182" t="str">
        <f>+VLOOKUP(LEFT(A182,5),Catalogos!A:B,2,0)</f>
        <v>BM</v>
      </c>
      <c r="D182" t="str">
        <f>+VLOOKUP(LEFT(A182,5),Catalogos!A:C,3,0)</f>
        <v>Sistema de Solicitudes de la Plataforma Nacional de Transparencia</v>
      </c>
      <c r="E182" s="90">
        <f>+VLOOKUP(A182,[1]BaseSAP!$B:$AB,27,0)</f>
        <v>42731</v>
      </c>
      <c r="F182">
        <f t="shared" si="10"/>
        <v>12</v>
      </c>
      <c r="G182">
        <f t="shared" si="11"/>
        <v>12</v>
      </c>
      <c r="H182">
        <v>0</v>
      </c>
      <c r="I182">
        <f>+VLOOKUP(A182,[2]LosTres!$A:$AC,26,0)</f>
        <v>5</v>
      </c>
      <c r="J182" t="str">
        <f>+VLOOKUP(I182,Catalogos!E:F,2,0)</f>
        <v>Entrega por Internet (antes a través de INFOMEX)</v>
      </c>
      <c r="K182">
        <f>IF(E182&lt;&gt;0,NETWORKDAYS.INTL(B182,E182,1,Inhabiles!A:A)-1,0)</f>
        <v>6</v>
      </c>
      <c r="L182">
        <v>0</v>
      </c>
      <c r="M182">
        <f t="shared" si="12"/>
        <v>0</v>
      </c>
      <c r="N182">
        <f t="shared" si="13"/>
        <v>0</v>
      </c>
      <c r="O182">
        <f>+VLOOKUP(A182,[2]LosTres!$A:$Y,25,0)</f>
        <v>0</v>
      </c>
      <c r="P182">
        <f>+VLOOKUP(O182,Catalogos!$H$2:$I$102,2,0)</f>
        <v>14</v>
      </c>
      <c r="Q182" t="str">
        <f>+VLOOKUP(A182,[2]LosTres!$A:$W,23,0)</f>
        <v>H</v>
      </c>
      <c r="R182">
        <v>0</v>
      </c>
      <c r="S182" t="str">
        <f>+VLOOKUP(A182,[1]BaseSAP!$B:$T,19,0)</f>
        <v>Servicio médico</v>
      </c>
      <c r="T182" t="str">
        <f>+VLOOKUP(S182,Catalogos!K:L,2,0)</f>
        <v xml:space="preserve">b) Prestaciones de servidores públicos </v>
      </c>
      <c r="U182">
        <f>+VLOOKUP(A182,[2]LosTres!$A:$P,16,0)</f>
        <v>999</v>
      </c>
      <c r="V182">
        <f>+VLOOKUP(A182,[2]LosTres!$A:$Y,25,0)</f>
        <v>0</v>
      </c>
      <c r="W182">
        <f>+VLOOKUP(V182,Catalogos!P:R,3,0)</f>
        <v>0</v>
      </c>
      <c r="X182" t="str">
        <f>+VLOOKUP(A182,[1]BaseSAP!$B:$S,18,0)</f>
        <v>Información pública</v>
      </c>
    </row>
    <row r="183" spans="1:24" hidden="1" x14ac:dyDescent="0.25">
      <c r="A183" s="100">
        <v>6110000044016</v>
      </c>
      <c r="B183" s="90">
        <f>+VLOOKUP(A183,[1]BaseSAP!$B:$AB,15,0)</f>
        <v>42724</v>
      </c>
      <c r="C183" t="str">
        <f>+VLOOKUP(LEFT(A183,5),Catalogos!A:B,2,0)</f>
        <v>BM</v>
      </c>
      <c r="D183" t="str">
        <f>+VLOOKUP(LEFT(A183,5),Catalogos!A:C,3,0)</f>
        <v>Sistema de Solicitudes de la Plataforma Nacional de Transparencia</v>
      </c>
      <c r="E183" s="90">
        <f>+VLOOKUP(A183,[1]BaseSAP!$B:$AB,27,0)</f>
        <v>42725</v>
      </c>
      <c r="F183">
        <f t="shared" si="10"/>
        <v>12</v>
      </c>
      <c r="G183">
        <f t="shared" si="11"/>
        <v>12</v>
      </c>
      <c r="H183">
        <v>0</v>
      </c>
      <c r="I183">
        <f>+VLOOKUP(A183,[2]LosTres!$A:$AC,26,0)</f>
        <v>5</v>
      </c>
      <c r="J183" t="str">
        <f>+VLOOKUP(I183,Catalogos!E:F,2,0)</f>
        <v>Entrega por Internet (antes a través de INFOMEX)</v>
      </c>
      <c r="K183">
        <f>IF(E183&lt;&gt;0,NETWORKDAYS.INTL(B183,E183,1,Inhabiles!A:A)-1,0)</f>
        <v>1</v>
      </c>
      <c r="L183">
        <v>0</v>
      </c>
      <c r="M183">
        <f t="shared" si="12"/>
        <v>1</v>
      </c>
      <c r="N183">
        <f t="shared" si="13"/>
        <v>0</v>
      </c>
      <c r="O183">
        <f>+VLOOKUP(A183,[2]LosTres!$A:$Y,25,0)</f>
        <v>10</v>
      </c>
      <c r="P183">
        <f>+VLOOKUP(O183,Catalogos!$H$2:$I$102,2,0)</f>
        <v>1</v>
      </c>
      <c r="Q183" t="str">
        <f>+VLOOKUP(A183,[2]LosTres!$A:$W,23,0)</f>
        <v>NULL</v>
      </c>
      <c r="R183">
        <v>0</v>
      </c>
      <c r="S183" t="str">
        <f>+VLOOKUP(A183,[1]BaseSAP!$B:$T,19,0)</f>
        <v>Acceso a la información</v>
      </c>
      <c r="T183" t="str">
        <f>+VLOOKUP(S183,Catalogos!K:L,2,0)</f>
        <v>h)  Otros*</v>
      </c>
      <c r="U183">
        <f>+VLOOKUP(A183,[2]LosTres!$A:$P,16,0)</f>
        <v>8019</v>
      </c>
      <c r="V183">
        <f>+VLOOKUP(A183,[2]LosTres!$A:$Y,25,0)</f>
        <v>10</v>
      </c>
      <c r="W183" t="str">
        <f>+VLOOKUP(V183,Catalogos!P:R,3,0)</f>
        <v>Ámbito Empresarial</v>
      </c>
      <c r="X183" t="str">
        <f>+VLOOKUP(A183,[1]BaseSAP!$B:$S,18,0)</f>
        <v>Información no competencia del BM</v>
      </c>
    </row>
    <row r="184" spans="1:24" hidden="1" x14ac:dyDescent="0.25">
      <c r="A184" s="100">
        <v>6110000044116</v>
      </c>
      <c r="B184" s="90">
        <f>+VLOOKUP(A184,[1]BaseSAP!$B:$AB,15,0)</f>
        <v>42725</v>
      </c>
      <c r="C184" t="str">
        <f>+VLOOKUP(LEFT(A184,5),Catalogos!A:B,2,0)</f>
        <v>BM</v>
      </c>
      <c r="D184" t="str">
        <f>+VLOOKUP(LEFT(A184,5),Catalogos!A:C,3,0)</f>
        <v>Sistema de Solicitudes de la Plataforma Nacional de Transparencia</v>
      </c>
      <c r="E184" s="90">
        <f>+VLOOKUP(A184,[1]BaseSAP!$B:$AB,27,0)</f>
        <v>42727</v>
      </c>
      <c r="F184">
        <f t="shared" si="10"/>
        <v>12</v>
      </c>
      <c r="G184">
        <f t="shared" si="11"/>
        <v>12</v>
      </c>
      <c r="H184">
        <v>0</v>
      </c>
      <c r="I184">
        <f>+VLOOKUP(A184,[2]LosTres!$A:$AC,26,0)</f>
        <v>5</v>
      </c>
      <c r="J184" t="str">
        <f>+VLOOKUP(I184,Catalogos!E:F,2,0)</f>
        <v>Entrega por Internet (antes a través de INFOMEX)</v>
      </c>
      <c r="K184">
        <f>IF(E184&lt;&gt;0,NETWORKDAYS.INTL(B184,E184,1,Inhabiles!A:A)-1,0)</f>
        <v>2</v>
      </c>
      <c r="L184">
        <v>0</v>
      </c>
      <c r="M184">
        <f t="shared" si="12"/>
        <v>1</v>
      </c>
      <c r="N184">
        <f t="shared" si="13"/>
        <v>0</v>
      </c>
      <c r="O184">
        <f>+VLOOKUP(A184,[2]LosTres!$A:$Y,25,0)</f>
        <v>0</v>
      </c>
      <c r="P184">
        <f>+VLOOKUP(O184,Catalogos!$H$2:$I$102,2,0)</f>
        <v>14</v>
      </c>
      <c r="Q184" t="str">
        <f>+VLOOKUP(A184,[2]LosTres!$A:$W,23,0)</f>
        <v>H</v>
      </c>
      <c r="R184">
        <v>0</v>
      </c>
      <c r="S184" t="str">
        <f>+VLOOKUP(A184,[1]BaseSAP!$B:$T,19,0)</f>
        <v>Fideicomisos, mandatos y comisiones</v>
      </c>
      <c r="T184" t="str">
        <f>+VLOOKUP(S184,Catalogos!K:L,2,0)</f>
        <v>e) Marco Jurídico</v>
      </c>
      <c r="U184">
        <f>+VLOOKUP(A184,[2]LosTres!$A:$P,16,0)</f>
        <v>9015</v>
      </c>
      <c r="V184">
        <f>+VLOOKUP(A184,[2]LosTres!$A:$Y,25,0)</f>
        <v>0</v>
      </c>
      <c r="W184">
        <f>+VLOOKUP(V184,Catalogos!P:R,3,0)</f>
        <v>0</v>
      </c>
      <c r="X184" t="str">
        <f>+VLOOKUP(A184,[1]BaseSAP!$B:$S,18,0)</f>
        <v>Información no competencia del BM</v>
      </c>
    </row>
    <row r="185" spans="1:24" hidden="1" x14ac:dyDescent="0.25">
      <c r="A185" s="100">
        <v>6110000044216</v>
      </c>
      <c r="B185" s="90">
        <f>+VLOOKUP(A185,[1]BaseSAP!$B:$AB,15,0)</f>
        <v>42725</v>
      </c>
      <c r="C185" t="str">
        <f>+VLOOKUP(LEFT(A185,5),Catalogos!A:B,2,0)</f>
        <v>BM</v>
      </c>
      <c r="D185" t="str">
        <f>+VLOOKUP(LEFT(A185,5),Catalogos!A:C,3,0)</f>
        <v>Sistema de Solicitudes de la Plataforma Nacional de Transparencia</v>
      </c>
      <c r="E185" s="90">
        <f>+VLOOKUP(A185,[1]BaseSAP!$B:$AB,27,0)</f>
        <v>0</v>
      </c>
      <c r="F185">
        <f t="shared" si="10"/>
        <v>12</v>
      </c>
      <c r="G185">
        <f t="shared" si="11"/>
        <v>0</v>
      </c>
      <c r="H185">
        <v>0</v>
      </c>
      <c r="I185">
        <f>+VLOOKUP(A185,[2]LosTres!$A:$AC,26,0)</f>
        <v>5</v>
      </c>
      <c r="J185" t="str">
        <f>+VLOOKUP(I185,Catalogos!E:F,2,0)</f>
        <v>Entrega por Internet (antes a través de INFOMEX)</v>
      </c>
      <c r="K185">
        <f>IF(E185&lt;&gt;0,NETWORKDAYS.INTL(B185,E185,1,Inhabiles!A:A)-1,0)</f>
        <v>0</v>
      </c>
      <c r="L185">
        <v>0</v>
      </c>
      <c r="M185">
        <f t="shared" si="12"/>
        <v>1</v>
      </c>
      <c r="N185">
        <f t="shared" si="13"/>
        <v>0</v>
      </c>
      <c r="O185">
        <f>+VLOOKUP(A185,[2]LosTres!$A:$Y,25,0)</f>
        <v>20</v>
      </c>
      <c r="P185">
        <f>+VLOOKUP(O185,Catalogos!$H$2:$I$102,2,0)</f>
        <v>3</v>
      </c>
      <c r="Q185" t="str">
        <f>+VLOOKUP(A185,[2]LosTres!$A:$W,23,0)</f>
        <v>H</v>
      </c>
      <c r="R185">
        <v>0</v>
      </c>
      <c r="S185">
        <f>+VLOOKUP(A185,[1]BaseSAP!$B:$T,19,0)</f>
        <v>0</v>
      </c>
      <c r="T185" t="e">
        <f>+VLOOKUP(S185,Catalogos!K:L,2,0)</f>
        <v>#N/A</v>
      </c>
      <c r="U185">
        <f>+VLOOKUP(A185,[2]LosTres!$A:$P,16,0)</f>
        <v>9013</v>
      </c>
      <c r="V185">
        <f>+VLOOKUP(A185,[2]LosTres!$A:$Y,25,0)</f>
        <v>20</v>
      </c>
      <c r="W185" t="str">
        <f>+VLOOKUP(V185,Catalogos!P:R,3,0)</f>
        <v>Ámbito Académico</v>
      </c>
      <c r="X185">
        <f>+VLOOKUP(A185,[1]BaseSAP!$B:$S,18,0)</f>
        <v>0</v>
      </c>
    </row>
    <row r="186" spans="1:24" hidden="1" x14ac:dyDescent="0.25">
      <c r="A186" s="100">
        <v>6110000044316</v>
      </c>
      <c r="B186" s="90">
        <f>+VLOOKUP(A186,[1]BaseSAP!$B:$AB,15,0)</f>
        <v>42726</v>
      </c>
      <c r="C186" t="str">
        <f>+VLOOKUP(LEFT(A186,5),Catalogos!A:B,2,0)</f>
        <v>BM</v>
      </c>
      <c r="D186" t="str">
        <f>+VLOOKUP(LEFT(A186,5),Catalogos!A:C,3,0)</f>
        <v>Sistema de Solicitudes de la Plataforma Nacional de Transparencia</v>
      </c>
      <c r="E186" s="90">
        <f>+VLOOKUP(A186,[1]BaseSAP!$B:$AB,27,0)</f>
        <v>42726</v>
      </c>
      <c r="F186">
        <f t="shared" si="10"/>
        <v>12</v>
      </c>
      <c r="G186">
        <f t="shared" si="11"/>
        <v>12</v>
      </c>
      <c r="H186">
        <v>0</v>
      </c>
      <c r="I186">
        <f>+VLOOKUP(A186,[2]LosTres!$A:$AC,26,0)</f>
        <v>5</v>
      </c>
      <c r="J186" t="str">
        <f>+VLOOKUP(I186,Catalogos!E:F,2,0)</f>
        <v>Entrega por Internet (antes a través de INFOMEX)</v>
      </c>
      <c r="K186">
        <f>IF(E186&lt;&gt;0,NETWORKDAYS.INTL(B186,E186,1,Inhabiles!A:A)-1,0)</f>
        <v>0</v>
      </c>
      <c r="L186">
        <f t="shared" si="14"/>
        <v>1</v>
      </c>
      <c r="M186">
        <f t="shared" si="12"/>
        <v>0</v>
      </c>
      <c r="N186">
        <f t="shared" si="13"/>
        <v>0</v>
      </c>
      <c r="O186">
        <f>+VLOOKUP(A186,[2]LosTres!$A:$Y,25,0)</f>
        <v>10</v>
      </c>
      <c r="P186">
        <f>+VLOOKUP(O186,Catalogos!$H$2:$I$102,2,0)</f>
        <v>1</v>
      </c>
      <c r="Q186" t="str">
        <f>+VLOOKUP(A186,[2]LosTres!$A:$W,23,0)</f>
        <v>NULL</v>
      </c>
      <c r="R186">
        <v>0</v>
      </c>
      <c r="S186" t="str">
        <f>+VLOOKUP(A186,[1]BaseSAP!$B:$T,19,0)</f>
        <v>Control de legalidad</v>
      </c>
      <c r="T186" t="str">
        <f>+VLOOKUP(S186,Catalogos!K:L,2,0)</f>
        <v>e) Marco Jurídico</v>
      </c>
      <c r="U186">
        <f>+VLOOKUP(A186,[2]LosTres!$A:$P,16,0)</f>
        <v>9004</v>
      </c>
      <c r="V186">
        <f>+VLOOKUP(A186,[2]LosTres!$A:$Y,25,0)</f>
        <v>10</v>
      </c>
      <c r="W186" t="str">
        <f>+VLOOKUP(V186,Catalogos!P:R,3,0)</f>
        <v>Ámbito Empresarial</v>
      </c>
      <c r="X186" t="str">
        <f>+VLOOKUP(A186,[1]BaseSAP!$B:$S,18,0)</f>
        <v>Información pública</v>
      </c>
    </row>
    <row r="187" spans="1:24" hidden="1" x14ac:dyDescent="0.25">
      <c r="A187" s="100">
        <v>6110000044416</v>
      </c>
      <c r="B187" s="90">
        <f>+VLOOKUP(A187,[1]BaseSAP!$B:$AB,15,0)</f>
        <v>42732</v>
      </c>
      <c r="C187" t="str">
        <f>+VLOOKUP(LEFT(A187,5),Catalogos!A:B,2,0)</f>
        <v>BM</v>
      </c>
      <c r="D187" t="str">
        <f>+VLOOKUP(LEFT(A187,5),Catalogos!A:C,3,0)</f>
        <v>Sistema de Solicitudes de la Plataforma Nacional de Transparencia</v>
      </c>
      <c r="E187" s="90">
        <f>+VLOOKUP(A187,[1]BaseSAP!$B:$AB,27,0)</f>
        <v>0</v>
      </c>
      <c r="F187">
        <f t="shared" si="10"/>
        <v>12</v>
      </c>
      <c r="G187">
        <f t="shared" si="11"/>
        <v>0</v>
      </c>
      <c r="H187">
        <v>0</v>
      </c>
      <c r="I187">
        <f>+VLOOKUP(A187,[2]LosTres!$A:$AC,26,0)</f>
        <v>5</v>
      </c>
      <c r="J187" t="str">
        <f>+VLOOKUP(I187,Catalogos!E:F,2,0)</f>
        <v>Entrega por Internet (antes a través de INFOMEX)</v>
      </c>
      <c r="K187">
        <f>IF(E187&lt;&gt;0,NETWORKDAYS.INTL(B187,E187,1,Inhabiles!A:A)-1,0)</f>
        <v>0</v>
      </c>
      <c r="L187">
        <f t="shared" si="14"/>
        <v>1</v>
      </c>
      <c r="M187">
        <f t="shared" si="12"/>
        <v>0</v>
      </c>
      <c r="N187">
        <f t="shared" si="13"/>
        <v>0</v>
      </c>
      <c r="O187">
        <f>+VLOOKUP(A187,[2]LosTres!$A:$Y,25,0)</f>
        <v>21</v>
      </c>
      <c r="P187">
        <f>+VLOOKUP(O187,Catalogos!$H$2:$I$102,2,0)</f>
        <v>3</v>
      </c>
      <c r="Q187" t="str">
        <f>+VLOOKUP(A187,[2]LosTres!$A:$W,23,0)</f>
        <v>H</v>
      </c>
      <c r="R187">
        <v>0</v>
      </c>
      <c r="S187">
        <f>+VLOOKUP(A187,[1]BaseSAP!$B:$T,19,0)</f>
        <v>0</v>
      </c>
      <c r="T187" t="e">
        <f>+VLOOKUP(S187,Catalogos!K:L,2,0)</f>
        <v>#N/A</v>
      </c>
      <c r="U187">
        <f>+VLOOKUP(A187,[2]LosTres!$A:$P,16,0)</f>
        <v>9014</v>
      </c>
      <c r="V187">
        <f>+VLOOKUP(A187,[2]LosTres!$A:$Y,25,0)</f>
        <v>21</v>
      </c>
      <c r="W187" t="str">
        <f>+VLOOKUP(V187,Catalogos!P:R,3,0)</f>
        <v xml:space="preserve">     Estudiante</v>
      </c>
      <c r="X187">
        <f>+VLOOKUP(A187,[1]BaseSAP!$B:$S,18,0)</f>
        <v>0</v>
      </c>
    </row>
    <row r="188" spans="1:24" hidden="1" x14ac:dyDescent="0.25">
      <c r="A188" s="100">
        <v>6110000044516</v>
      </c>
      <c r="B188" s="90">
        <f>+VLOOKUP(A188,[1]BaseSAP!$B:$AB,15,0)</f>
        <v>42732</v>
      </c>
      <c r="C188" t="str">
        <f>+VLOOKUP(LEFT(A188,5),Catalogos!A:B,2,0)</f>
        <v>BM</v>
      </c>
      <c r="D188" t="str">
        <f>+VLOOKUP(LEFT(A188,5),Catalogos!A:C,3,0)</f>
        <v>Sistema de Solicitudes de la Plataforma Nacional de Transparencia</v>
      </c>
      <c r="E188" s="90">
        <f>+VLOOKUP(A188,[1]BaseSAP!$B:$AB,27,0)</f>
        <v>0</v>
      </c>
      <c r="F188">
        <f t="shared" si="10"/>
        <v>12</v>
      </c>
      <c r="G188">
        <f t="shared" si="11"/>
        <v>0</v>
      </c>
      <c r="H188">
        <v>0</v>
      </c>
      <c r="I188">
        <f>+VLOOKUP(A188,[2]LosTres!$A:$AC,26,0)</f>
        <v>5</v>
      </c>
      <c r="J188" t="str">
        <f>+VLOOKUP(I188,Catalogos!E:F,2,0)</f>
        <v>Entrega por Internet (antes a través de INFOMEX)</v>
      </c>
      <c r="K188">
        <f>IF(E188&lt;&gt;0,NETWORKDAYS.INTL(B188,E188,1,Inhabiles!A:A)-1,0)</f>
        <v>0</v>
      </c>
      <c r="L188">
        <v>0</v>
      </c>
      <c r="M188">
        <f t="shared" si="12"/>
        <v>1</v>
      </c>
      <c r="N188">
        <f t="shared" si="13"/>
        <v>0</v>
      </c>
      <c r="O188">
        <f>+VLOOKUP(A188,[2]LosTres!$A:$Y,25,0)</f>
        <v>45</v>
      </c>
      <c r="P188">
        <f>+VLOOKUP(O188,Catalogos!$H$2:$I$102,2,0)</f>
        <v>8</v>
      </c>
      <c r="Q188" t="str">
        <f>+VLOOKUP(A188,[2]LosTres!$A:$W,23,0)</f>
        <v>NULL</v>
      </c>
      <c r="R188">
        <v>0</v>
      </c>
      <c r="S188">
        <f>+VLOOKUP(A188,[1]BaseSAP!$B:$T,19,0)</f>
        <v>0</v>
      </c>
      <c r="T188" t="e">
        <f>+VLOOKUP(S188,Catalogos!K:L,2,0)</f>
        <v>#N/A</v>
      </c>
      <c r="U188">
        <f>+VLOOKUP(A188,[2]LosTres!$A:$P,16,0)</f>
        <v>9007</v>
      </c>
      <c r="V188">
        <f>+VLOOKUP(A188,[2]LosTres!$A:$Y,25,0)</f>
        <v>45</v>
      </c>
      <c r="W188" t="str">
        <f>+VLOOKUP(V188,Catalogos!P:R,3,0)</f>
        <v xml:space="preserve">     Varios medios de comunicación</v>
      </c>
      <c r="X188">
        <f>+VLOOKUP(A188,[1]BaseSAP!$B:$S,18,0)</f>
        <v>0</v>
      </c>
    </row>
    <row r="189" spans="1:24" hidden="1" x14ac:dyDescent="0.25">
      <c r="A189" s="100">
        <v>6110000044616</v>
      </c>
      <c r="B189" s="90">
        <f>+VLOOKUP(A189,[1]BaseSAP!$B:$AB,15,0)</f>
        <v>42733</v>
      </c>
      <c r="C189" t="str">
        <f>+VLOOKUP(LEFT(A189,5),Catalogos!A:B,2,0)</f>
        <v>BM</v>
      </c>
      <c r="D189" t="str">
        <f>+VLOOKUP(LEFT(A189,5),Catalogos!A:C,3,0)</f>
        <v>Sistema de Solicitudes de la Plataforma Nacional de Transparencia</v>
      </c>
      <c r="E189" s="90">
        <f>+VLOOKUP(A189,[1]BaseSAP!$B:$AB,27,0)</f>
        <v>0</v>
      </c>
      <c r="F189">
        <f t="shared" si="10"/>
        <v>12</v>
      </c>
      <c r="G189">
        <f t="shared" si="11"/>
        <v>0</v>
      </c>
      <c r="H189">
        <v>0</v>
      </c>
      <c r="I189">
        <f>+VLOOKUP(A189,[2]LosTres!$A:$AC,26,0)</f>
        <v>6</v>
      </c>
      <c r="J189" t="str">
        <f>+VLOOKUP(I189,Catalogos!E:F,2,0)</f>
        <v>Otro medio</v>
      </c>
      <c r="K189">
        <f>IF(E189&lt;&gt;0,NETWORKDAYS.INTL(B189,E189,1,Inhabiles!A:A)-1,0)</f>
        <v>0</v>
      </c>
      <c r="L189">
        <f t="shared" si="14"/>
        <v>1</v>
      </c>
      <c r="M189">
        <f t="shared" si="12"/>
        <v>0</v>
      </c>
      <c r="N189">
        <f t="shared" si="13"/>
        <v>0</v>
      </c>
      <c r="O189">
        <f>+VLOOKUP(A189,[2]LosTres!$A:$Y,25,0)</f>
        <v>0</v>
      </c>
      <c r="P189">
        <f>+VLOOKUP(O189,Catalogos!$H$2:$I$102,2,0)</f>
        <v>14</v>
      </c>
      <c r="Q189" t="str">
        <f>+VLOOKUP(A189,[2]LosTres!$A:$W,23,0)</f>
        <v>H</v>
      </c>
      <c r="R189">
        <v>0</v>
      </c>
      <c r="S189">
        <f>+VLOOKUP(A189,[1]BaseSAP!$B:$T,19,0)</f>
        <v>0</v>
      </c>
      <c r="T189" t="e">
        <f>+VLOOKUP(S189,Catalogos!K:L,2,0)</f>
        <v>#N/A</v>
      </c>
      <c r="U189">
        <f>+VLOOKUP(A189,[2]LosTres!$A:$P,16,0)</f>
        <v>999</v>
      </c>
      <c r="V189">
        <f>+VLOOKUP(A189,[2]LosTres!$A:$Y,25,0)</f>
        <v>0</v>
      </c>
      <c r="W189">
        <f>+VLOOKUP(V189,Catalogos!P:R,3,0)</f>
        <v>0</v>
      </c>
      <c r="X189">
        <f>+VLOOKUP(A189,[1]BaseSAP!$B:$S,18,0)</f>
        <v>0</v>
      </c>
    </row>
    <row r="190" spans="1:24" hidden="1" x14ac:dyDescent="0.25">
      <c r="A190" s="100">
        <v>6110000044716</v>
      </c>
      <c r="B190" s="90">
        <f>+VLOOKUP(A190,[1]BaseSAP!$B:$AB,15,0)</f>
        <v>42733</v>
      </c>
      <c r="C190" t="str">
        <f>+VLOOKUP(LEFT(A190,5),Catalogos!A:B,2,0)</f>
        <v>BM</v>
      </c>
      <c r="D190" t="str">
        <f>+VLOOKUP(LEFT(A190,5),Catalogos!A:C,3,0)</f>
        <v>Sistema de Solicitudes de la Plataforma Nacional de Transparencia</v>
      </c>
      <c r="E190" s="90">
        <f>+VLOOKUP(A190,[1]BaseSAP!$B:$AB,27,0)</f>
        <v>0</v>
      </c>
      <c r="F190">
        <f t="shared" si="10"/>
        <v>12</v>
      </c>
      <c r="G190">
        <f t="shared" si="11"/>
        <v>0</v>
      </c>
      <c r="H190">
        <v>0</v>
      </c>
      <c r="I190">
        <f>+VLOOKUP(A190,[2]LosTres!$A:$AC,26,0)</f>
        <v>3</v>
      </c>
      <c r="J190" t="str">
        <f>+VLOOKUP(I190,Catalogos!E:F,2,0)</f>
        <v>Copia simple</v>
      </c>
      <c r="K190">
        <f>IF(E190&lt;&gt;0,NETWORKDAYS.INTL(B190,E190,1,Inhabiles!A:A)-1,0)</f>
        <v>0</v>
      </c>
      <c r="L190">
        <f t="shared" si="14"/>
        <v>1</v>
      </c>
      <c r="M190">
        <f t="shared" si="12"/>
        <v>0</v>
      </c>
      <c r="N190">
        <f t="shared" si="13"/>
        <v>0</v>
      </c>
      <c r="O190">
        <f>+VLOOKUP(A190,[2]LosTres!$A:$Y,25,0)</f>
        <v>0</v>
      </c>
      <c r="P190">
        <f>+VLOOKUP(O190,Catalogos!$H$2:$I$102,2,0)</f>
        <v>14</v>
      </c>
      <c r="Q190" t="str">
        <f>+VLOOKUP(A190,[2]LosTres!$A:$W,23,0)</f>
        <v>H</v>
      </c>
      <c r="R190">
        <v>0</v>
      </c>
      <c r="S190">
        <f>+VLOOKUP(A190,[1]BaseSAP!$B:$T,19,0)</f>
        <v>0</v>
      </c>
      <c r="T190" t="e">
        <f>+VLOOKUP(S190,Catalogos!K:L,2,0)</f>
        <v>#N/A</v>
      </c>
      <c r="U190">
        <f>+VLOOKUP(A190,[2]LosTres!$A:$P,16,0)</f>
        <v>9015</v>
      </c>
      <c r="V190">
        <f>+VLOOKUP(A190,[2]LosTres!$A:$Y,25,0)</f>
        <v>0</v>
      </c>
      <c r="W190">
        <f>+VLOOKUP(V190,Catalogos!P:R,3,0)</f>
        <v>0</v>
      </c>
      <c r="X190">
        <f>+VLOOKUP(A190,[1]BaseSAP!$B:$S,18,0)</f>
        <v>0</v>
      </c>
    </row>
    <row r="191" spans="1:24" x14ac:dyDescent="0.25">
      <c r="A191" s="100">
        <v>6120000001416</v>
      </c>
      <c r="B191" s="90">
        <f>+VLOOKUP(A191,[1]BaseSAP!$B:$AB,15,0)</f>
        <v>42650</v>
      </c>
      <c r="C191" t="str">
        <f>+VLOOKUP(LEFT(A191,5),Catalogos!A:B,2,0)</f>
        <v>FMP</v>
      </c>
      <c r="D191" t="str">
        <f>+VLOOKUP(LEFT(A191,5),Catalogos!A:C,3,0)</f>
        <v>Sistema de Solicitudes de la Plataforma Nacional de Transparencia</v>
      </c>
      <c r="E191" s="90">
        <f>+VLOOKUP(A191,[1]BaseSAP!$B:$AB,27,0)</f>
        <v>42670</v>
      </c>
      <c r="F191">
        <f t="shared" si="10"/>
        <v>10</v>
      </c>
      <c r="G191">
        <f t="shared" si="11"/>
        <v>10</v>
      </c>
      <c r="H191">
        <v>0</v>
      </c>
      <c r="I191">
        <f>+VLOOKUP(A191,[2]LosTres!$A:$AC,26,0)</f>
        <v>5</v>
      </c>
      <c r="J191" t="str">
        <f>+VLOOKUP(I191,Catalogos!E:F,2,0)</f>
        <v>Entrega por Internet (antes a través de INFOMEX)</v>
      </c>
      <c r="K191">
        <f>IF(E191&lt;&gt;0,NETWORKDAYS.INTL(B191,E191,1,Inhabiles!A:A)-1,0)</f>
        <v>14</v>
      </c>
      <c r="L191">
        <f t="shared" si="14"/>
        <v>0</v>
      </c>
      <c r="M191">
        <f t="shared" si="12"/>
        <v>0</v>
      </c>
      <c r="N191">
        <f t="shared" si="13"/>
        <v>0</v>
      </c>
      <c r="O191">
        <f>+VLOOKUP(A191,[2]LosTres!$A:$Y,25,0)</f>
        <v>13</v>
      </c>
      <c r="P191">
        <f>+VLOOKUP(O191,Catalogos!$H$2:$I$102,2,0)</f>
        <v>1</v>
      </c>
      <c r="Q191" t="str">
        <f>+VLOOKUP(A191,[2]LosTres!$A:$W,23,0)</f>
        <v>H</v>
      </c>
      <c r="R191">
        <v>0</v>
      </c>
      <c r="S191" t="str">
        <f>+VLOOKUP(A191,[1]BaseSAP!$B:$T,19,0)</f>
        <v>Fiduciario</v>
      </c>
      <c r="T191" t="str">
        <f>+VLOOKUP(S191,Catalogos!K:L,2,0)</f>
        <v>e) Marco Jurídico</v>
      </c>
      <c r="U191">
        <f>+VLOOKUP(A191,[2]LosTres!$A:$P,16,0)</f>
        <v>15081</v>
      </c>
      <c r="V191">
        <f>+VLOOKUP(A191,[2]LosTres!$A:$Y,25,0)</f>
        <v>13</v>
      </c>
      <c r="W191" t="str">
        <f>+VLOOKUP(V191,Catalogos!P:R,3,0)</f>
        <v xml:space="preserve">     Servicios a la actividad empresarial</v>
      </c>
      <c r="X191" t="str">
        <f>+VLOOKUP(A191,[1]BaseSAP!$B:$S,18,0)</f>
        <v>Información pública</v>
      </c>
    </row>
    <row r="192" spans="1:24" x14ac:dyDescent="0.25">
      <c r="A192" s="100">
        <v>6120000001516</v>
      </c>
      <c r="B192" s="90">
        <f>+VLOOKUP(A192,[1]BaseSAP!$B:$AB,15,0)</f>
        <v>42653</v>
      </c>
      <c r="C192" t="str">
        <f>+VLOOKUP(LEFT(A192,5),Catalogos!A:B,2,0)</f>
        <v>FMP</v>
      </c>
      <c r="D192" t="str">
        <f>+VLOOKUP(LEFT(A192,5),Catalogos!A:C,3,0)</f>
        <v>Sistema de Solicitudes de la Plataforma Nacional de Transparencia</v>
      </c>
      <c r="E192" s="90">
        <f>+VLOOKUP(A192,[1]BaseSAP!$B:$AB,27,0)</f>
        <v>42670</v>
      </c>
      <c r="F192">
        <f t="shared" si="10"/>
        <v>10</v>
      </c>
      <c r="G192">
        <f t="shared" si="11"/>
        <v>10</v>
      </c>
      <c r="H192">
        <v>0</v>
      </c>
      <c r="I192">
        <f>+VLOOKUP(A192,[2]LosTres!$A:$AC,26,0)</f>
        <v>5</v>
      </c>
      <c r="J192" t="str">
        <f>+VLOOKUP(I192,Catalogos!E:F,2,0)</f>
        <v>Entrega por Internet (antes a través de INFOMEX)</v>
      </c>
      <c r="K192">
        <f>IF(E192&lt;&gt;0,NETWORKDAYS.INTL(B192,E192,1,Inhabiles!A:A)-1,0)</f>
        <v>13</v>
      </c>
      <c r="L192">
        <f t="shared" si="14"/>
        <v>0</v>
      </c>
      <c r="M192">
        <f t="shared" si="12"/>
        <v>0</v>
      </c>
      <c r="N192">
        <f t="shared" si="13"/>
        <v>0</v>
      </c>
      <c r="O192">
        <f>+VLOOKUP(A192,[2]LosTres!$A:$Y,25,0)</f>
        <v>21</v>
      </c>
      <c r="P192">
        <f>+VLOOKUP(O192,Catalogos!$H$2:$I$102,2,0)</f>
        <v>3</v>
      </c>
      <c r="Q192" t="str">
        <f>+VLOOKUP(A192,[2]LosTres!$A:$W,23,0)</f>
        <v>H</v>
      </c>
      <c r="R192">
        <v>0</v>
      </c>
      <c r="S192" t="str">
        <f>+VLOOKUP(A192,[1]BaseSAP!$B:$T,19,0)</f>
        <v>Fiduciario</v>
      </c>
      <c r="T192" t="str">
        <f>+VLOOKUP(S192,Catalogos!K:L,2,0)</f>
        <v>e) Marco Jurídico</v>
      </c>
      <c r="U192">
        <f>+VLOOKUP(A192,[2]LosTres!$A:$P,16,0)</f>
        <v>9014</v>
      </c>
      <c r="V192">
        <f>+VLOOKUP(A192,[2]LosTres!$A:$Y,25,0)</f>
        <v>21</v>
      </c>
      <c r="W192" t="str">
        <f>+VLOOKUP(V192,Catalogos!P:R,3,0)</f>
        <v xml:space="preserve">     Estudiante</v>
      </c>
      <c r="X192" t="str">
        <f>+VLOOKUP(A192,[1]BaseSAP!$B:$S,18,0)</f>
        <v>Información pública</v>
      </c>
    </row>
    <row r="193" spans="1:24" x14ac:dyDescent="0.25">
      <c r="A193" s="100">
        <v>6120000001616</v>
      </c>
      <c r="B193" s="90">
        <f>+VLOOKUP(A193,[1]BaseSAP!$B:$AB,15,0)</f>
        <v>42653</v>
      </c>
      <c r="C193" t="str">
        <f>+VLOOKUP(LEFT(A193,5),Catalogos!A:B,2,0)</f>
        <v>FMP</v>
      </c>
      <c r="D193" t="str">
        <f>+VLOOKUP(LEFT(A193,5),Catalogos!A:C,3,0)</f>
        <v>Sistema de Solicitudes de la Plataforma Nacional de Transparencia</v>
      </c>
      <c r="E193" s="90">
        <f>+VLOOKUP(A193,[1]BaseSAP!$B:$AB,27,0)</f>
        <v>42670</v>
      </c>
      <c r="F193">
        <f t="shared" si="10"/>
        <v>10</v>
      </c>
      <c r="G193">
        <f t="shared" si="11"/>
        <v>10</v>
      </c>
      <c r="H193">
        <v>0</v>
      </c>
      <c r="I193">
        <f>+VLOOKUP(A193,[2]LosTres!$A:$AC,26,0)</f>
        <v>5</v>
      </c>
      <c r="J193" t="str">
        <f>+VLOOKUP(I193,Catalogos!E:F,2,0)</f>
        <v>Entrega por Internet (antes a través de INFOMEX)</v>
      </c>
      <c r="K193">
        <f>IF(E193&lt;&gt;0,NETWORKDAYS.INTL(B193,E193,1,Inhabiles!A:A)-1,0)</f>
        <v>13</v>
      </c>
      <c r="L193">
        <f t="shared" si="14"/>
        <v>0</v>
      </c>
      <c r="M193">
        <f t="shared" si="12"/>
        <v>0</v>
      </c>
      <c r="N193">
        <f t="shared" si="13"/>
        <v>0</v>
      </c>
      <c r="O193">
        <f>+VLOOKUP(A193,[2]LosTres!$A:$Y,25,0)</f>
        <v>52</v>
      </c>
      <c r="P193">
        <f>+VLOOKUP(O193,Catalogos!$H$2:$I$102,2,0)</f>
        <v>9</v>
      </c>
      <c r="Q193" t="str">
        <f>+VLOOKUP(A193,[2]LosTres!$A:$W,23,0)</f>
        <v>NULL</v>
      </c>
      <c r="R193">
        <v>0</v>
      </c>
      <c r="S193" t="str">
        <f>+VLOOKUP(A193,[1]BaseSAP!$B:$T,19,0)</f>
        <v>Fiduciario</v>
      </c>
      <c r="T193" t="str">
        <f>+VLOOKUP(S193,Catalogos!K:L,2,0)</f>
        <v>e) Marco Jurídico</v>
      </c>
      <c r="U193">
        <f>+VLOOKUP(A193,[2]LosTres!$A:$P,16,0)</f>
        <v>15031</v>
      </c>
      <c r="V193">
        <f>+VLOOKUP(A193,[2]LosTres!$A:$Y,25,0)</f>
        <v>52</v>
      </c>
      <c r="W193" t="e">
        <f>+VLOOKUP(V193,Catalogos!P:R,3,0)</f>
        <v>#N/A</v>
      </c>
      <c r="X193" t="str">
        <f>+VLOOKUP(A193,[1]BaseSAP!$B:$S,18,0)</f>
        <v>Información pública</v>
      </c>
    </row>
    <row r="194" spans="1:24" x14ac:dyDescent="0.25">
      <c r="A194" s="100">
        <v>6120000001716</v>
      </c>
      <c r="B194" s="90">
        <f>+VLOOKUP(A194,[1]BaseSAP!$B:$AB,15,0)</f>
        <v>42654</v>
      </c>
      <c r="C194" t="str">
        <f>+VLOOKUP(LEFT(A194,5),Catalogos!A:B,2,0)</f>
        <v>FMP</v>
      </c>
      <c r="D194" t="str">
        <f>+VLOOKUP(LEFT(A194,5),Catalogos!A:C,3,0)</f>
        <v>Sistema de Solicitudes de la Plataforma Nacional de Transparencia</v>
      </c>
      <c r="E194" s="90">
        <f>+VLOOKUP(A194,[1]BaseSAP!$B:$AB,27,0)</f>
        <v>42670</v>
      </c>
      <c r="F194">
        <f t="shared" si="10"/>
        <v>10</v>
      </c>
      <c r="G194">
        <f t="shared" si="11"/>
        <v>10</v>
      </c>
      <c r="H194">
        <v>0</v>
      </c>
      <c r="I194">
        <f>+VLOOKUP(A194,[2]LosTres!$A:$AC,26,0)</f>
        <v>5</v>
      </c>
      <c r="J194" t="str">
        <f>+VLOOKUP(I194,Catalogos!E:F,2,0)</f>
        <v>Entrega por Internet (antes a través de INFOMEX)</v>
      </c>
      <c r="K194">
        <f>IF(E194&lt;&gt;0,NETWORKDAYS.INTL(B194,E194,1,Inhabiles!A:A)-1,0)</f>
        <v>12</v>
      </c>
      <c r="L194">
        <f t="shared" si="14"/>
        <v>0</v>
      </c>
      <c r="M194">
        <f t="shared" si="12"/>
        <v>0</v>
      </c>
      <c r="N194">
        <f t="shared" si="13"/>
        <v>0</v>
      </c>
      <c r="O194">
        <f>+VLOOKUP(A194,[2]LosTres!$A:$Y,25,0)</f>
        <v>21</v>
      </c>
      <c r="P194">
        <f>+VLOOKUP(O194,Catalogos!$H$2:$I$102,2,0)</f>
        <v>3</v>
      </c>
      <c r="Q194" t="str">
        <f>+VLOOKUP(A194,[2]LosTres!$A:$W,23,0)</f>
        <v>M</v>
      </c>
      <c r="R194">
        <v>0</v>
      </c>
      <c r="S194" t="str">
        <f>+VLOOKUP(A194,[1]BaseSAP!$B:$T,19,0)</f>
        <v>Fiduciario</v>
      </c>
      <c r="T194" t="str">
        <f>+VLOOKUP(S194,Catalogos!K:L,2,0)</f>
        <v>e) Marco Jurídico</v>
      </c>
      <c r="U194">
        <f>+VLOOKUP(A194,[2]LosTres!$A:$P,16,0)</f>
        <v>9017</v>
      </c>
      <c r="V194">
        <f>+VLOOKUP(A194,[2]LosTres!$A:$Y,25,0)</f>
        <v>21</v>
      </c>
      <c r="W194" t="str">
        <f>+VLOOKUP(V194,Catalogos!P:R,3,0)</f>
        <v xml:space="preserve">     Estudiante</v>
      </c>
      <c r="X194" t="str">
        <f>+VLOOKUP(A194,[1]BaseSAP!$B:$S,18,0)</f>
        <v>Información pública</v>
      </c>
    </row>
    <row r="195" spans="1:24" x14ac:dyDescent="0.25">
      <c r="A195" s="100">
        <v>6120000001816</v>
      </c>
      <c r="B195" s="90">
        <f>+VLOOKUP(A195,[1]BaseSAP!$B:$AB,15,0)</f>
        <v>42654</v>
      </c>
      <c r="C195" t="str">
        <f>+VLOOKUP(LEFT(A195,5),Catalogos!A:B,2,0)</f>
        <v>FMP</v>
      </c>
      <c r="D195" t="str">
        <f>+VLOOKUP(LEFT(A195,5),Catalogos!A:C,3,0)</f>
        <v>Sistema de Solicitudes de la Plataforma Nacional de Transparencia</v>
      </c>
      <c r="E195" s="90">
        <f>+VLOOKUP(A195,[1]BaseSAP!$B:$AB,27,0)</f>
        <v>42670</v>
      </c>
      <c r="F195">
        <f t="shared" ref="F195:F221" si="15">+MONTH(B195)</f>
        <v>10</v>
      </c>
      <c r="G195">
        <f t="shared" ref="G195:G221" si="16">+IF(MONTH(E195)=1,0,MONTH(E195))</f>
        <v>10</v>
      </c>
      <c r="H195">
        <v>0</v>
      </c>
      <c r="I195">
        <f>+VLOOKUP(A195,[2]LosTres!$A:$AC,26,0)</f>
        <v>6</v>
      </c>
      <c r="J195" t="str">
        <f>+VLOOKUP(I195,Catalogos!E:F,2,0)</f>
        <v>Otro medio</v>
      </c>
      <c r="K195">
        <f>IF(E195&lt;&gt;0,NETWORKDAYS.INTL(B195,E195,1,Inhabiles!A:A)-1,0)</f>
        <v>12</v>
      </c>
      <c r="L195">
        <f t="shared" ref="L195:L214" si="17">+IF(K195&lt;4,1,0)</f>
        <v>0</v>
      </c>
      <c r="M195">
        <f t="shared" ref="M195:M221" si="18">+IF(AND(K195&lt;6,L195=0),1,0)</f>
        <v>0</v>
      </c>
      <c r="N195">
        <f t="shared" ref="N195:N221" si="19">+IF(K195&gt;20,1,0)</f>
        <v>0</v>
      </c>
      <c r="O195">
        <f>+VLOOKUP(A195,[2]LosTres!$A:$Y,25,0)</f>
        <v>0</v>
      </c>
      <c r="P195">
        <f>+VLOOKUP(O195,Catalogos!$H$2:$I$102,2,0)</f>
        <v>14</v>
      </c>
      <c r="Q195" t="str">
        <f>+VLOOKUP(A195,[2]LosTres!$A:$W,23,0)</f>
        <v>H</v>
      </c>
      <c r="R195">
        <v>0</v>
      </c>
      <c r="S195" t="str">
        <f>+VLOOKUP(A195,[1]BaseSAP!$B:$T,19,0)</f>
        <v>Fiduciario</v>
      </c>
      <c r="T195" t="str">
        <f>+VLOOKUP(S195,Catalogos!K:L,2,0)</f>
        <v>e) Marco Jurídico</v>
      </c>
      <c r="U195">
        <f>+VLOOKUP(A195,[2]LosTres!$A:$P,16,0)</f>
        <v>9012</v>
      </c>
      <c r="V195">
        <f>+VLOOKUP(A195,[2]LosTres!$A:$Y,25,0)</f>
        <v>0</v>
      </c>
      <c r="W195">
        <f>+VLOOKUP(V195,Catalogos!P:R,3,0)</f>
        <v>0</v>
      </c>
      <c r="X195" t="str">
        <f>+VLOOKUP(A195,[1]BaseSAP!$B:$S,18,0)</f>
        <v>Información pública</v>
      </c>
    </row>
    <row r="196" spans="1:24" x14ac:dyDescent="0.25">
      <c r="A196" s="100">
        <v>6120000001916</v>
      </c>
      <c r="B196" s="90">
        <f>+VLOOKUP(A196,[1]BaseSAP!$B:$AB,15,0)</f>
        <v>42654</v>
      </c>
      <c r="C196" t="str">
        <f>+VLOOKUP(LEFT(A196,5),Catalogos!A:B,2,0)</f>
        <v>FMP</v>
      </c>
      <c r="D196" t="str">
        <f>+VLOOKUP(LEFT(A196,5),Catalogos!A:C,3,0)</f>
        <v>Sistema de Solicitudes de la Plataforma Nacional de Transparencia</v>
      </c>
      <c r="E196" s="90">
        <f>+VLOOKUP(A196,[1]BaseSAP!$B:$AB,27,0)</f>
        <v>42670</v>
      </c>
      <c r="F196">
        <f t="shared" si="15"/>
        <v>10</v>
      </c>
      <c r="G196">
        <f t="shared" si="16"/>
        <v>10</v>
      </c>
      <c r="H196">
        <v>0</v>
      </c>
      <c r="I196" s="92">
        <v>6</v>
      </c>
      <c r="J196" t="str">
        <f>+VLOOKUP(I196,Catalogos!E:F,2,0)</f>
        <v>Otro medio</v>
      </c>
      <c r="K196">
        <f>IF(E196&lt;&gt;0,NETWORKDAYS.INTL(B196,E196,1,Inhabiles!A:A)-1,0)</f>
        <v>12</v>
      </c>
      <c r="L196">
        <f t="shared" si="17"/>
        <v>0</v>
      </c>
      <c r="M196">
        <f t="shared" si="18"/>
        <v>0</v>
      </c>
      <c r="N196">
        <f t="shared" si="19"/>
        <v>0</v>
      </c>
      <c r="O196">
        <v>14</v>
      </c>
      <c r="P196">
        <f>+VLOOKUP(O196,Catalogos!$H$2:$I$102,2,0)</f>
        <v>1</v>
      </c>
      <c r="Q196" t="s">
        <v>2943</v>
      </c>
      <c r="R196">
        <v>0</v>
      </c>
      <c r="S196" t="str">
        <f>+VLOOKUP(A196,[1]BaseSAP!$B:$T,19,0)</f>
        <v>Fiduciario</v>
      </c>
      <c r="T196" t="str">
        <f>+VLOOKUP(S196,Catalogos!K:L,2,0)</f>
        <v>e) Marco Jurídico</v>
      </c>
      <c r="U196">
        <f>+VLOOKUP(A196,[2]LosTres!$A:$P,16,0)</f>
        <v>9012</v>
      </c>
      <c r="V196">
        <f>+VLOOKUP(A196,[2]LosTres!$A:$Y,25,0)</f>
        <v>10</v>
      </c>
      <c r="W196" t="str">
        <f>+VLOOKUP(V196,Catalogos!P:R,3,0)</f>
        <v>Ámbito Empresarial</v>
      </c>
      <c r="X196" t="str">
        <f>+VLOOKUP(A196,[1]BaseSAP!$B:$S,18,0)</f>
        <v>Información pública</v>
      </c>
    </row>
    <row r="197" spans="1:24" x14ac:dyDescent="0.25">
      <c r="A197" s="100">
        <v>6120000002016</v>
      </c>
      <c r="B197" s="90">
        <f>+VLOOKUP(A197,[1]BaseSAP!$B:$AB,15,0)</f>
        <v>42654</v>
      </c>
      <c r="C197" t="str">
        <f>+VLOOKUP(LEFT(A197,5),Catalogos!A:B,2,0)</f>
        <v>FMP</v>
      </c>
      <c r="D197" t="str">
        <f>+VLOOKUP(LEFT(A197,5),Catalogos!A:C,3,0)</f>
        <v>Sistema de Solicitudes de la Plataforma Nacional de Transparencia</v>
      </c>
      <c r="E197" s="90">
        <f>+VLOOKUP(A197,[1]BaseSAP!$B:$AB,27,0)</f>
        <v>42670</v>
      </c>
      <c r="F197">
        <f t="shared" si="15"/>
        <v>10</v>
      </c>
      <c r="G197" s="94">
        <f>+IF(MONTH(E197)=1,0,MONTH(E197))</f>
        <v>10</v>
      </c>
      <c r="H197">
        <v>0</v>
      </c>
      <c r="I197" s="92">
        <v>7</v>
      </c>
      <c r="J197" t="str">
        <f>+VLOOKUP(I197,Catalogos!E:F,2,0)</f>
        <v>Copia certificada</v>
      </c>
      <c r="K197">
        <f>IF(E197&lt;&gt;0,NETWORKDAYS.INTL(B197,E197,1,Inhabiles!A:A)-1,0)</f>
        <v>12</v>
      </c>
      <c r="L197">
        <f t="shared" si="17"/>
        <v>0</v>
      </c>
      <c r="M197">
        <f t="shared" si="18"/>
        <v>0</v>
      </c>
      <c r="N197">
        <f t="shared" si="19"/>
        <v>0</v>
      </c>
      <c r="O197">
        <v>14</v>
      </c>
      <c r="P197">
        <f>+VLOOKUP(O197,Catalogos!$H$2:$I$102,2,0)</f>
        <v>1</v>
      </c>
      <c r="Q197" t="s">
        <v>2943</v>
      </c>
      <c r="R197">
        <v>0</v>
      </c>
      <c r="S197" t="str">
        <f>+VLOOKUP(A197,[1]BaseSAP!$B:$T,19,0)</f>
        <v>Fiduciario</v>
      </c>
      <c r="T197" t="str">
        <f>+VLOOKUP(S197,Catalogos!K:L,2,0)</f>
        <v>e) Marco Jurídico</v>
      </c>
      <c r="U197">
        <f>+VLOOKUP(A197,[2]LosTres!$A:$P,16,0)</f>
        <v>15057</v>
      </c>
      <c r="V197">
        <f>+VLOOKUP(A197,[2]LosTres!$A:$Y,25,0)</f>
        <v>21</v>
      </c>
      <c r="W197" t="str">
        <f>+VLOOKUP(V197,Catalogos!P:R,3,0)</f>
        <v xml:space="preserve">     Estudiante</v>
      </c>
      <c r="X197" t="str">
        <f>+VLOOKUP(A197,[1]BaseSAP!$B:$S,18,0)</f>
        <v>Información pública</v>
      </c>
    </row>
    <row r="198" spans="1:24" x14ac:dyDescent="0.25">
      <c r="A198" s="100">
        <v>6120000002116</v>
      </c>
      <c r="B198" s="90">
        <f>+VLOOKUP(A198,[1]BaseSAP!$B:$AB,15,0)</f>
        <v>42654</v>
      </c>
      <c r="C198" t="str">
        <f>+VLOOKUP(LEFT(A198,5),Catalogos!A:B,2,0)</f>
        <v>FMP</v>
      </c>
      <c r="D198" t="str">
        <f>+VLOOKUP(LEFT(A198,5),Catalogos!A:C,3,0)</f>
        <v>Sistema de Solicitudes de la Plataforma Nacional de Transparencia</v>
      </c>
      <c r="E198" s="90">
        <f>+VLOOKUP(A198,[1]BaseSAP!$B:$AB,27,0)</f>
        <v>42670</v>
      </c>
      <c r="F198">
        <f t="shared" si="15"/>
        <v>10</v>
      </c>
      <c r="G198">
        <f t="shared" si="16"/>
        <v>10</v>
      </c>
      <c r="H198">
        <v>0</v>
      </c>
      <c r="I198" s="92">
        <v>6</v>
      </c>
      <c r="J198" t="str">
        <f>+VLOOKUP(I198,Catalogos!E:F,2,0)</f>
        <v>Otro medio</v>
      </c>
      <c r="K198">
        <f>IF(E198&lt;&gt;0,NETWORKDAYS.INTL(B198,E198,1,Inhabiles!A:A)-1,0)</f>
        <v>12</v>
      </c>
      <c r="L198">
        <f t="shared" si="17"/>
        <v>0</v>
      </c>
      <c r="M198">
        <f t="shared" si="18"/>
        <v>0</v>
      </c>
      <c r="N198">
        <f t="shared" si="19"/>
        <v>0</v>
      </c>
      <c r="O198">
        <v>14</v>
      </c>
      <c r="P198">
        <f>+VLOOKUP(O198,Catalogos!$H$2:$I$102,2,0)</f>
        <v>1</v>
      </c>
      <c r="Q198" t="s">
        <v>2943</v>
      </c>
      <c r="R198">
        <v>0</v>
      </c>
      <c r="S198" t="str">
        <f>+VLOOKUP(A198,[1]BaseSAP!$B:$T,19,0)</f>
        <v>Fiduciario</v>
      </c>
      <c r="T198" t="str">
        <f>+VLOOKUP(S198,Catalogos!K:L,2,0)</f>
        <v>e) Marco Jurídico</v>
      </c>
      <c r="U198">
        <f>+VLOOKUP(A198,[2]LosTres!$A:$P,16,0)</f>
        <v>9014</v>
      </c>
      <c r="V198">
        <f>+VLOOKUP(A198,[2]LosTres!$A:$Y,25,0)</f>
        <v>10</v>
      </c>
      <c r="W198" t="str">
        <f>+VLOOKUP(V198,Catalogos!P:R,3,0)</f>
        <v>Ámbito Empresarial</v>
      </c>
      <c r="X198" t="str">
        <f>+VLOOKUP(A198,[1]BaseSAP!$B:$S,18,0)</f>
        <v>Información pública</v>
      </c>
    </row>
    <row r="199" spans="1:24" x14ac:dyDescent="0.25">
      <c r="A199" s="100">
        <v>6120000002216</v>
      </c>
      <c r="B199" s="90">
        <f>+VLOOKUP(A199,[1]BaseSAP!$B:$AB,15,0)</f>
        <v>42656</v>
      </c>
      <c r="C199" t="str">
        <f>+VLOOKUP(LEFT(A199,5),Catalogos!A:B,2,0)</f>
        <v>FMP</v>
      </c>
      <c r="D199" t="str">
        <f>+VLOOKUP(LEFT(A199,5),Catalogos!A:C,3,0)</f>
        <v>Sistema de Solicitudes de la Plataforma Nacional de Transparencia</v>
      </c>
      <c r="E199" s="90">
        <f>+VLOOKUP(A199,[1]BaseSAP!$B:$AB,27,0)</f>
        <v>42670</v>
      </c>
      <c r="F199">
        <f t="shared" si="15"/>
        <v>10</v>
      </c>
      <c r="G199">
        <f t="shared" si="16"/>
        <v>10</v>
      </c>
      <c r="H199">
        <v>0</v>
      </c>
      <c r="I199" s="92">
        <v>6</v>
      </c>
      <c r="J199" t="str">
        <f>+VLOOKUP(I199,Catalogos!E:F,2,0)</f>
        <v>Otro medio</v>
      </c>
      <c r="K199">
        <f>IF(E199&lt;&gt;0,NETWORKDAYS.INTL(B199,E199,1,Inhabiles!A:A)-1,0)</f>
        <v>10</v>
      </c>
      <c r="L199">
        <f t="shared" si="17"/>
        <v>0</v>
      </c>
      <c r="M199">
        <f t="shared" si="18"/>
        <v>0</v>
      </c>
      <c r="N199">
        <f t="shared" si="19"/>
        <v>0</v>
      </c>
      <c r="O199">
        <v>14</v>
      </c>
      <c r="P199">
        <f>+VLOOKUP(O199,Catalogos!$H$2:$I$102,2,0)</f>
        <v>1</v>
      </c>
      <c r="Q199" t="s">
        <v>2943</v>
      </c>
      <c r="R199">
        <v>0</v>
      </c>
      <c r="S199" t="str">
        <f>+VLOOKUP(A199,[1]BaseSAP!$B:$T,19,0)</f>
        <v>Fiduciario</v>
      </c>
      <c r="T199" t="str">
        <f>+VLOOKUP(S199,Catalogos!K:L,2,0)</f>
        <v>e) Marco Jurídico</v>
      </c>
      <c r="U199">
        <f>+VLOOKUP(A199,[2]LosTres!$A:$P,16,0)</f>
        <v>9007</v>
      </c>
      <c r="V199">
        <f>+VLOOKUP(A199,[2]LosTres!$A:$Y,25,0)</f>
        <v>31</v>
      </c>
      <c r="W199" t="str">
        <f>+VLOOKUP(V199,Catalogos!P:R,3,0)</f>
        <v xml:space="preserve">     Federal</v>
      </c>
      <c r="X199" t="str">
        <f>+VLOOKUP(A199,[1]BaseSAP!$B:$S,18,0)</f>
        <v>Información pública</v>
      </c>
    </row>
    <row r="200" spans="1:24" x14ac:dyDescent="0.25">
      <c r="A200" s="100">
        <v>6120000002316</v>
      </c>
      <c r="B200" s="90">
        <f>+VLOOKUP(A200,[1]BaseSAP!$B:$AB,15,0)</f>
        <v>42656</v>
      </c>
      <c r="C200" t="str">
        <f>+VLOOKUP(LEFT(A200,5),Catalogos!A:B,2,0)</f>
        <v>FMP</v>
      </c>
      <c r="D200" t="str">
        <f>+VLOOKUP(LEFT(A200,5),Catalogos!A:C,3,0)</f>
        <v>Sistema de Solicitudes de la Plataforma Nacional de Transparencia</v>
      </c>
      <c r="E200" s="90">
        <f>+VLOOKUP(A200,[1]BaseSAP!$B:$AB,27,0)</f>
        <v>42670</v>
      </c>
      <c r="F200">
        <f t="shared" si="15"/>
        <v>10</v>
      </c>
      <c r="G200">
        <f t="shared" si="16"/>
        <v>10</v>
      </c>
      <c r="H200">
        <v>0</v>
      </c>
      <c r="I200" s="92">
        <v>6</v>
      </c>
      <c r="J200" t="str">
        <f>+VLOOKUP(I200,Catalogos!E:F,2,0)</f>
        <v>Otro medio</v>
      </c>
      <c r="K200">
        <f>IF(E200&lt;&gt;0,NETWORKDAYS.INTL(B200,E200,1,Inhabiles!A:A)-1,0)</f>
        <v>10</v>
      </c>
      <c r="L200" s="96">
        <f t="shared" si="17"/>
        <v>0</v>
      </c>
      <c r="M200">
        <f t="shared" si="18"/>
        <v>0</v>
      </c>
      <c r="N200">
        <f t="shared" si="19"/>
        <v>0</v>
      </c>
      <c r="O200">
        <v>14</v>
      </c>
      <c r="P200">
        <f>+VLOOKUP(O200,Catalogos!$H$2:$I$102,2,0)</f>
        <v>1</v>
      </c>
      <c r="Q200" t="s">
        <v>2943</v>
      </c>
      <c r="R200">
        <v>0</v>
      </c>
      <c r="S200" t="str">
        <f>+VLOOKUP(A200,[1]BaseSAP!$B:$T,19,0)</f>
        <v>Fiduciario</v>
      </c>
      <c r="T200" t="str">
        <f>+VLOOKUP(S200,Catalogos!K:L,2,0)</f>
        <v>e) Marco Jurídico</v>
      </c>
      <c r="U200">
        <f>+VLOOKUP(A200,[2]LosTres!$A:$P,16,0)</f>
        <v>15033</v>
      </c>
      <c r="V200">
        <f>+VLOOKUP(A200,[2]LosTres!$A:$Y,25,0)</f>
        <v>21</v>
      </c>
      <c r="W200" t="str">
        <f>+VLOOKUP(V200,Catalogos!P:R,3,0)</f>
        <v xml:space="preserve">     Estudiante</v>
      </c>
      <c r="X200" t="str">
        <f>+VLOOKUP(A200,[1]BaseSAP!$B:$S,18,0)</f>
        <v>Información pública</v>
      </c>
    </row>
    <row r="201" spans="1:24" x14ac:dyDescent="0.25">
      <c r="A201" s="100">
        <v>6120000002416</v>
      </c>
      <c r="B201" s="90">
        <f>+VLOOKUP(A201,[1]BaseSAP!$B:$AB,15,0)</f>
        <v>42656</v>
      </c>
      <c r="C201" t="str">
        <f>+VLOOKUP(LEFT(A201,5),Catalogos!A:B,2,0)</f>
        <v>FMP</v>
      </c>
      <c r="D201" t="str">
        <f>+VLOOKUP(LEFT(A201,5),Catalogos!A:C,3,0)</f>
        <v>Sistema de Solicitudes de la Plataforma Nacional de Transparencia</v>
      </c>
      <c r="E201" s="90">
        <f>+VLOOKUP(A201,[1]BaseSAP!$B:$AB,27,0)</f>
        <v>42670</v>
      </c>
      <c r="F201">
        <f t="shared" si="15"/>
        <v>10</v>
      </c>
      <c r="G201">
        <f t="shared" si="16"/>
        <v>10</v>
      </c>
      <c r="H201">
        <v>0</v>
      </c>
      <c r="I201" s="92">
        <v>6</v>
      </c>
      <c r="J201" t="str">
        <f>+VLOOKUP(I201,Catalogos!E:F,2,0)</f>
        <v>Otro medio</v>
      </c>
      <c r="K201">
        <f>IF(E201&lt;&gt;0,NETWORKDAYS.INTL(B201,E201,1,Inhabiles!A:A)-1,0)</f>
        <v>10</v>
      </c>
      <c r="L201">
        <v>0</v>
      </c>
      <c r="M201">
        <f t="shared" si="18"/>
        <v>0</v>
      </c>
      <c r="N201">
        <f t="shared" si="19"/>
        <v>0</v>
      </c>
      <c r="O201">
        <v>14</v>
      </c>
      <c r="P201">
        <f>+VLOOKUP(O201,Catalogos!$H$2:$I$102,2,0)</f>
        <v>1</v>
      </c>
      <c r="Q201" t="s">
        <v>2943</v>
      </c>
      <c r="R201">
        <v>0</v>
      </c>
      <c r="S201" t="str">
        <f>+VLOOKUP(A201,[1]BaseSAP!$B:$T,19,0)</f>
        <v>Fiduciario</v>
      </c>
      <c r="T201" t="str">
        <f>+VLOOKUP(S201,Catalogos!K:L,2,0)</f>
        <v>e) Marco Jurídico</v>
      </c>
      <c r="U201">
        <f>+VLOOKUP(A201,[2]LosTres!$A:$P,16,0)</f>
        <v>15057</v>
      </c>
      <c r="V201">
        <f>+VLOOKUP(A201,[2]LosTres!$A:$Y,25,0)</f>
        <v>13</v>
      </c>
      <c r="W201" t="str">
        <f>+VLOOKUP(V201,Catalogos!P:R,3,0)</f>
        <v xml:space="preserve">     Servicios a la actividad empresarial</v>
      </c>
      <c r="X201" t="str">
        <f>+VLOOKUP(A201,[1]BaseSAP!$B:$S,18,0)</f>
        <v>Información pública</v>
      </c>
    </row>
    <row r="202" spans="1:24" x14ac:dyDescent="0.25">
      <c r="A202" s="100">
        <v>6120000002516</v>
      </c>
      <c r="B202" s="90">
        <f>+VLOOKUP(A202,[1]BaseSAP!$B:$AB,15,0)</f>
        <v>42656</v>
      </c>
      <c r="C202" t="str">
        <f>+VLOOKUP(LEFT(A202,5),Catalogos!A:B,2,0)</f>
        <v>FMP</v>
      </c>
      <c r="D202" t="str">
        <f>+VLOOKUP(LEFT(A202,5),Catalogos!A:C,3,0)</f>
        <v>Sistema de Solicitudes de la Plataforma Nacional de Transparencia</v>
      </c>
      <c r="E202" s="90">
        <f>+VLOOKUP(A202,[1]BaseSAP!$B:$AB,27,0)</f>
        <v>42670</v>
      </c>
      <c r="F202">
        <f t="shared" si="15"/>
        <v>10</v>
      </c>
      <c r="G202">
        <f t="shared" si="16"/>
        <v>10</v>
      </c>
      <c r="H202">
        <v>0</v>
      </c>
      <c r="I202" s="92">
        <v>6</v>
      </c>
      <c r="J202" t="str">
        <f>+VLOOKUP(I202,Catalogos!E:F,2,0)</f>
        <v>Otro medio</v>
      </c>
      <c r="K202">
        <f>IF(E202&lt;&gt;0,NETWORKDAYS.INTL(B202,E202,1,Inhabiles!A:A)-1,0)</f>
        <v>10</v>
      </c>
      <c r="L202">
        <v>0</v>
      </c>
      <c r="M202">
        <f t="shared" si="18"/>
        <v>0</v>
      </c>
      <c r="N202">
        <f t="shared" si="19"/>
        <v>0</v>
      </c>
      <c r="O202">
        <v>14</v>
      </c>
      <c r="P202">
        <f>+VLOOKUP(O202,Catalogos!$H$2:$I$102,2,0)</f>
        <v>1</v>
      </c>
      <c r="Q202" t="s">
        <v>2943</v>
      </c>
      <c r="R202">
        <v>0</v>
      </c>
      <c r="S202" t="str">
        <f>+VLOOKUP(A202,[1]BaseSAP!$B:$T,19,0)</f>
        <v>Fiduciario</v>
      </c>
      <c r="T202" t="str">
        <f>+VLOOKUP(S202,Catalogos!K:L,2,0)</f>
        <v>e) Marco Jurídico</v>
      </c>
      <c r="U202">
        <f>+VLOOKUP(A202,[2]LosTres!$A:$P,16,0)</f>
        <v>9013</v>
      </c>
      <c r="V202">
        <f>+VLOOKUP(A202,[2]LosTres!$A:$Y,25,0)</f>
        <v>21</v>
      </c>
      <c r="W202" t="str">
        <f>+VLOOKUP(V202,Catalogos!P:R,3,0)</f>
        <v xml:space="preserve">     Estudiante</v>
      </c>
      <c r="X202" t="str">
        <f>+VLOOKUP(A202,[1]BaseSAP!$B:$S,18,0)</f>
        <v>Información pública</v>
      </c>
    </row>
    <row r="203" spans="1:24" x14ac:dyDescent="0.25">
      <c r="A203" s="100">
        <v>6120000002616</v>
      </c>
      <c r="B203" s="90">
        <f>+VLOOKUP(A203,[1]BaseSAP!$B:$AB,15,0)</f>
        <v>42667</v>
      </c>
      <c r="C203" t="str">
        <f>+VLOOKUP(LEFT(A203,5),Catalogos!A:B,2,0)</f>
        <v>FMP</v>
      </c>
      <c r="D203" t="str">
        <f>+VLOOKUP(LEFT(A203,5),Catalogos!A:C,3,0)</f>
        <v>Sistema de Solicitudes de la Plataforma Nacional de Transparencia</v>
      </c>
      <c r="E203" s="90">
        <f>+VLOOKUP(A203,[1]BaseSAP!$B:$AB,27,0)</f>
        <v>42670</v>
      </c>
      <c r="F203">
        <f t="shared" si="15"/>
        <v>10</v>
      </c>
      <c r="G203">
        <f t="shared" si="16"/>
        <v>10</v>
      </c>
      <c r="H203">
        <v>0</v>
      </c>
      <c r="I203" s="92">
        <v>6</v>
      </c>
      <c r="J203" t="str">
        <f>+VLOOKUP(I203,Catalogos!E:F,2,0)</f>
        <v>Otro medio</v>
      </c>
      <c r="K203">
        <f>IF(E203&lt;&gt;0,NETWORKDAYS.INTL(B203,E203,1,Inhabiles!A:A)-1,0)</f>
        <v>3</v>
      </c>
      <c r="L203">
        <v>0</v>
      </c>
      <c r="M203">
        <f t="shared" si="18"/>
        <v>1</v>
      </c>
      <c r="N203">
        <f t="shared" si="19"/>
        <v>0</v>
      </c>
      <c r="O203">
        <v>14</v>
      </c>
      <c r="P203">
        <f>+VLOOKUP(O203,Catalogos!$H$2:$I$102,2,0)</f>
        <v>1</v>
      </c>
      <c r="Q203" t="s">
        <v>2943</v>
      </c>
      <c r="R203">
        <v>0</v>
      </c>
      <c r="S203" t="str">
        <f>+VLOOKUP(A203,[1]BaseSAP!$B:$T,19,0)</f>
        <v>Acceso a la información</v>
      </c>
      <c r="T203" t="str">
        <f>+VLOOKUP(S203,Catalogos!K:L,2,0)</f>
        <v>h)  Otros*</v>
      </c>
      <c r="U203">
        <f>+VLOOKUP(A203,[2]LosTres!$A:$P,16,0)</f>
        <v>15058</v>
      </c>
      <c r="V203">
        <f>+VLOOKUP(A203,[2]LosTres!$A:$Y,25,0)</f>
        <v>21</v>
      </c>
      <c r="W203" t="str">
        <f>+VLOOKUP(V203,Catalogos!P:R,3,0)</f>
        <v xml:space="preserve">     Estudiante</v>
      </c>
      <c r="X203" t="str">
        <f>+VLOOKUP(A203,[1]BaseSAP!$B:$S,18,0)</f>
        <v>Información no competencia del BM</v>
      </c>
    </row>
    <row r="204" spans="1:24" x14ac:dyDescent="0.25">
      <c r="A204" s="100">
        <v>6120000002716</v>
      </c>
      <c r="B204" s="90">
        <f>+VLOOKUP(A204,[1]BaseSAP!$B:$AB,15,0)</f>
        <v>42681</v>
      </c>
      <c r="C204" t="str">
        <f>+VLOOKUP(LEFT(A204,5),Catalogos!A:B,2,0)</f>
        <v>FMP</v>
      </c>
      <c r="D204" t="str">
        <f>+VLOOKUP(LEFT(A204,5),Catalogos!A:C,3,0)</f>
        <v>Sistema de Solicitudes de la Plataforma Nacional de Transparencia</v>
      </c>
      <c r="E204" s="90">
        <f>+VLOOKUP(A204,[1]BaseSAP!$B:$AB,27,0)</f>
        <v>42683</v>
      </c>
      <c r="F204">
        <f t="shared" si="15"/>
        <v>11</v>
      </c>
      <c r="G204">
        <f t="shared" si="16"/>
        <v>11</v>
      </c>
      <c r="H204">
        <v>0</v>
      </c>
      <c r="I204" s="92">
        <v>6</v>
      </c>
      <c r="J204" t="str">
        <f>+VLOOKUP(I204,Catalogos!E:F,2,0)</f>
        <v>Otro medio</v>
      </c>
      <c r="K204">
        <f>IF(E204&lt;&gt;0,NETWORKDAYS.INTL(B204,E204,1,Inhabiles!A:A)-1,0)</f>
        <v>2</v>
      </c>
      <c r="L204">
        <f t="shared" si="17"/>
        <v>1</v>
      </c>
      <c r="M204">
        <f t="shared" si="18"/>
        <v>0</v>
      </c>
      <c r="N204">
        <f t="shared" si="19"/>
        <v>0</v>
      </c>
      <c r="O204">
        <v>14</v>
      </c>
      <c r="P204">
        <f>+VLOOKUP(O204,Catalogos!$H$2:$I$102,2,0)</f>
        <v>1</v>
      </c>
      <c r="Q204" t="s">
        <v>2943</v>
      </c>
      <c r="R204">
        <v>0</v>
      </c>
      <c r="S204" t="str">
        <f>+VLOOKUP(A204,[1]BaseSAP!$B:$T,19,0)</f>
        <v>Fiduciario</v>
      </c>
      <c r="T204" t="str">
        <f>+VLOOKUP(S204,Catalogos!K:L,2,0)</f>
        <v>e) Marco Jurídico</v>
      </c>
      <c r="U204">
        <f>+VLOOKUP(A204,[2]LosTres!$A:$P,16,0)</f>
        <v>999</v>
      </c>
      <c r="V204">
        <f>+VLOOKUP(A204,[2]LosTres!$A:$Y,25,0)</f>
        <v>0</v>
      </c>
      <c r="W204">
        <f>+VLOOKUP(V204,Catalogos!P:R,3,0)</f>
        <v>0</v>
      </c>
      <c r="X204" t="str">
        <f>+VLOOKUP(A204,[1]BaseSAP!$B:$S,18,0)</f>
        <v>Información no competencia del BM</v>
      </c>
    </row>
    <row r="205" spans="1:24" hidden="1" x14ac:dyDescent="0.25">
      <c r="A205" s="100">
        <v>61100000276161</v>
      </c>
      <c r="B205" s="90">
        <f>+VLOOKUP(A205,[1]BaseSAP!$B:$AB,15,0)</f>
        <v>42656</v>
      </c>
      <c r="C205" t="str">
        <f>+VLOOKUP(LEFT(A205,5),Catalogos!A:B,2,0)</f>
        <v>BM</v>
      </c>
      <c r="D205" t="str">
        <f>+VLOOKUP(LEFT(A205,5),Catalogos!A:C,3,0)</f>
        <v>Sistema de Solicitudes de la Plataforma Nacional de Transparencia</v>
      </c>
      <c r="E205" s="90">
        <v>42608</v>
      </c>
      <c r="F205">
        <f t="shared" si="15"/>
        <v>10</v>
      </c>
      <c r="G205" s="94">
        <f t="shared" si="16"/>
        <v>8</v>
      </c>
      <c r="H205">
        <v>0</v>
      </c>
      <c r="I205" s="92">
        <v>7</v>
      </c>
      <c r="J205" t="str">
        <f>+VLOOKUP(I205,Catalogos!E:F,2,0)</f>
        <v>Copia certificada</v>
      </c>
      <c r="K205">
        <f>IF(E205&lt;&gt;0,NETWORKDAYS.INTL(B205,E205,1,Inhabiles!A:A)-1,0)</f>
        <v>-35</v>
      </c>
      <c r="L205">
        <f t="shared" si="17"/>
        <v>1</v>
      </c>
      <c r="M205">
        <f t="shared" si="18"/>
        <v>0</v>
      </c>
      <c r="N205">
        <f t="shared" si="19"/>
        <v>0</v>
      </c>
      <c r="O205">
        <v>14</v>
      </c>
      <c r="P205">
        <f>+VLOOKUP(O205,Catalogos!$H$2:$I$102,2,0)</f>
        <v>1</v>
      </c>
      <c r="Q205" t="s">
        <v>2943</v>
      </c>
      <c r="R205">
        <v>0</v>
      </c>
      <c r="S205" t="str">
        <f>+VLOOKUP(A205,[1]BaseSAP!$B:$T,19,0)</f>
        <v>Billetes</v>
      </c>
      <c r="T205" t="str">
        <f>+VLOOKUP(S205,Catalogos!K:L,2,0)</f>
        <v>c) Estadísticas</v>
      </c>
      <c r="U205" t="e">
        <f>+VLOOKUP(A205,[2]LosTres!$A:$P,16,0)</f>
        <v>#N/A</v>
      </c>
      <c r="V205" t="e">
        <f>+VLOOKUP(A205,[2]LosTres!$A:$Y,25,0)</f>
        <v>#N/A</v>
      </c>
      <c r="W205" t="e">
        <f>+VLOOKUP(V205,Catalogos!P:R,3,0)</f>
        <v>#N/A</v>
      </c>
      <c r="X205" t="str">
        <f>+VLOOKUP(A205,[1]BaseSAP!$B:$S,18,0)</f>
        <v>Información pública</v>
      </c>
    </row>
    <row r="206" spans="1:24" hidden="1" x14ac:dyDescent="0.25">
      <c r="A206" s="100">
        <v>61100000310161</v>
      </c>
      <c r="B206" s="90">
        <f>+VLOOKUP(A206,[1]BaseSAP!$B:$AB,15,0)</f>
        <v>42683</v>
      </c>
      <c r="C206" t="str">
        <f>+VLOOKUP(LEFT(A206,5),Catalogos!A:B,2,0)</f>
        <v>BM</v>
      </c>
      <c r="D206" t="str">
        <f>+VLOOKUP(LEFT(A206,5),Catalogos!A:C,3,0)</f>
        <v>Sistema de Solicitudes de la Plataforma Nacional de Transparencia</v>
      </c>
      <c r="E206" s="90">
        <v>42598</v>
      </c>
      <c r="F206">
        <f t="shared" si="15"/>
        <v>11</v>
      </c>
      <c r="G206" s="94">
        <f t="shared" si="16"/>
        <v>8</v>
      </c>
      <c r="H206">
        <v>0</v>
      </c>
      <c r="I206" s="92">
        <v>7</v>
      </c>
      <c r="J206" t="str">
        <f>+VLOOKUP(I206,Catalogos!E:F,2,0)</f>
        <v>Copia certificada</v>
      </c>
      <c r="K206">
        <f>IF(E206&lt;&gt;0,NETWORKDAYS.INTL(B206,E206,1,Inhabiles!A:A)-1,0)</f>
        <v>-62</v>
      </c>
      <c r="L206">
        <f t="shared" si="17"/>
        <v>1</v>
      </c>
      <c r="M206">
        <f t="shared" si="18"/>
        <v>0</v>
      </c>
      <c r="N206">
        <f t="shared" si="19"/>
        <v>0</v>
      </c>
      <c r="O206">
        <v>14</v>
      </c>
      <c r="P206">
        <f>+VLOOKUP(O206,Catalogos!$H$2:$I$102,2,0)</f>
        <v>1</v>
      </c>
      <c r="Q206" t="s">
        <v>2943</v>
      </c>
      <c r="R206">
        <v>0</v>
      </c>
      <c r="S206" t="str">
        <f>+VLOOKUP(A206,[1]BaseSAP!$B:$T,19,0)</f>
        <v>Indicadores de finanzas públicas</v>
      </c>
      <c r="T206" t="str">
        <f>+VLOOKUP(S206,Catalogos!K:L,2,0)</f>
        <v>c) Estadísticas</v>
      </c>
      <c r="U206" t="e">
        <f>+VLOOKUP(A206,[2]LosTres!$A:$P,16,0)</f>
        <v>#N/A</v>
      </c>
      <c r="V206" t="e">
        <f>+VLOOKUP(A206,[2]LosTres!$A:$Y,25,0)</f>
        <v>#N/A</v>
      </c>
      <c r="W206" t="e">
        <f>+VLOOKUP(V206,Catalogos!P:R,3,0)</f>
        <v>#N/A</v>
      </c>
      <c r="X206" t="str">
        <f>+VLOOKUP(A206,[1]BaseSAP!$B:$S,18,0)</f>
        <v>Información pública</v>
      </c>
    </row>
    <row r="207" spans="1:24" hidden="1" x14ac:dyDescent="0.25">
      <c r="A207" s="100" t="s">
        <v>2997</v>
      </c>
      <c r="B207" s="90">
        <f>+VLOOKUP(A207,[1]BaseSAP!$B:$AB,15,0)</f>
        <v>42651</v>
      </c>
      <c r="C207" t="str">
        <f>+VLOOKUP(LEFT(A207,5),Catalogos!A:B,2,0)</f>
        <v>BM</v>
      </c>
      <c r="D207" t="str">
        <f>+VLOOKUP(LEFT(A207,5),Catalogos!A:C,3,0)</f>
        <v>Otro</v>
      </c>
      <c r="E207" s="90">
        <v>42608</v>
      </c>
      <c r="F207">
        <f t="shared" si="15"/>
        <v>10</v>
      </c>
      <c r="G207" s="94">
        <f t="shared" si="16"/>
        <v>8</v>
      </c>
      <c r="H207">
        <v>0</v>
      </c>
      <c r="I207" s="92">
        <v>7</v>
      </c>
      <c r="J207" t="str">
        <f>+VLOOKUP(I207,Catalogos!E:F,2,0)</f>
        <v>Copia certificada</v>
      </c>
      <c r="K207">
        <f>IF(E207&lt;&gt;0,NETWORKDAYS.INTL(B207,E207,1,Inhabiles!A:A)-1,0)</f>
        <v>-31</v>
      </c>
      <c r="L207">
        <f t="shared" si="17"/>
        <v>1</v>
      </c>
      <c r="M207">
        <f t="shared" si="18"/>
        <v>0</v>
      </c>
      <c r="N207">
        <f t="shared" si="19"/>
        <v>0</v>
      </c>
      <c r="O207">
        <v>14</v>
      </c>
      <c r="P207">
        <f>+VLOOKUP(O207,Catalogos!$H$2:$I$102,2,0)</f>
        <v>1</v>
      </c>
      <c r="Q207" t="s">
        <v>2943</v>
      </c>
      <c r="R207">
        <v>0</v>
      </c>
      <c r="S207" t="str">
        <f>+VLOOKUP(A207,[1]BaseSAP!$B:$T,19,0)</f>
        <v>Indices de precios</v>
      </c>
      <c r="T207" t="str">
        <f>+VLOOKUP(S207,Catalogos!K:L,2,0)</f>
        <v>c) Estadísticas</v>
      </c>
      <c r="U207" t="e">
        <f>+VLOOKUP(A207,[2]LosTres!$A:$P,16,0)</f>
        <v>#N/A</v>
      </c>
      <c r="V207" t="e">
        <f>+VLOOKUP(A207,[2]LosTres!$A:$Y,25,0)</f>
        <v>#N/A</v>
      </c>
      <c r="W207" t="e">
        <f>+VLOOKUP(V207,Catalogos!P:R,3,0)</f>
        <v>#N/A</v>
      </c>
      <c r="X207" t="str">
        <f>+VLOOKUP(A207,[1]BaseSAP!$B:$S,18,0)</f>
        <v>Información pública</v>
      </c>
    </row>
    <row r="208" spans="1:24" hidden="1" x14ac:dyDescent="0.25">
      <c r="A208" s="100" t="s">
        <v>2998</v>
      </c>
      <c r="B208" s="90">
        <f>+VLOOKUP(A208,[1]BaseSAP!$B:$AB,15,0)</f>
        <v>42654</v>
      </c>
      <c r="C208" t="str">
        <f>+VLOOKUP(LEFT(A208,5),Catalogos!A:B,2,0)</f>
        <v>BM</v>
      </c>
      <c r="D208" t="str">
        <f>+VLOOKUP(LEFT(A208,5),Catalogos!A:C,3,0)</f>
        <v>Otro</v>
      </c>
      <c r="E208" s="90">
        <f>+VLOOKUP(A208,[1]BaseSAP!$B:$AB,27,0)</f>
        <v>42688</v>
      </c>
      <c r="F208">
        <f t="shared" si="15"/>
        <v>10</v>
      </c>
      <c r="G208">
        <f t="shared" si="16"/>
        <v>11</v>
      </c>
      <c r="H208">
        <v>0</v>
      </c>
      <c r="I208" s="92">
        <v>6</v>
      </c>
      <c r="J208" t="str">
        <f>+VLOOKUP(I208,Catalogos!E:F,2,0)</f>
        <v>Otro medio</v>
      </c>
      <c r="K208">
        <f>IF(E208&lt;&gt;0,NETWORKDAYS.INTL(B208,E208,1,Inhabiles!A:A)-1,0)</f>
        <v>24</v>
      </c>
      <c r="L208">
        <f t="shared" si="17"/>
        <v>0</v>
      </c>
      <c r="M208">
        <f t="shared" si="18"/>
        <v>0</v>
      </c>
      <c r="N208">
        <f t="shared" si="19"/>
        <v>1</v>
      </c>
      <c r="O208">
        <v>14</v>
      </c>
      <c r="P208">
        <f>+VLOOKUP(O208,Catalogos!$H$2:$I$102,2,0)</f>
        <v>1</v>
      </c>
      <c r="Q208" t="s">
        <v>2943</v>
      </c>
      <c r="R208">
        <v>0</v>
      </c>
      <c r="S208" t="str">
        <f>+VLOOKUP(A208,[1]BaseSAP!$B:$T,19,0)</f>
        <v>Tasas de interés</v>
      </c>
      <c r="T208" t="str">
        <f>+VLOOKUP(S208,Catalogos!K:L,2,0)</f>
        <v>c) Estadísticas</v>
      </c>
      <c r="U208" t="e">
        <f>+VLOOKUP(A208,[2]LosTres!$A:$P,16,0)</f>
        <v>#N/A</v>
      </c>
      <c r="V208" t="e">
        <f>+VLOOKUP(A208,[2]LosTres!$A:$Y,25,0)</f>
        <v>#N/A</v>
      </c>
      <c r="W208" t="e">
        <f>+VLOOKUP(V208,Catalogos!P:R,3,0)</f>
        <v>#N/A</v>
      </c>
      <c r="X208" t="str">
        <f>+VLOOKUP(A208,[1]BaseSAP!$B:$S,18,0)</f>
        <v>Información pública</v>
      </c>
    </row>
    <row r="209" spans="1:24" hidden="1" x14ac:dyDescent="0.25">
      <c r="A209" s="100" t="s">
        <v>2999</v>
      </c>
      <c r="B209" s="90">
        <f>+VLOOKUP(A209,[1]BaseSAP!$B:$AB,15,0)</f>
        <v>42655</v>
      </c>
      <c r="C209" t="str">
        <f>+VLOOKUP(LEFT(A209,5),Catalogos!A:B,2,0)</f>
        <v>BM</v>
      </c>
      <c r="D209" t="str">
        <f>+VLOOKUP(LEFT(A209,5),Catalogos!A:C,3,0)</f>
        <v>Otro</v>
      </c>
      <c r="E209" s="90">
        <f>+VLOOKUP(A209,[1]BaseSAP!$B:$AB,27,0)</f>
        <v>42712</v>
      </c>
      <c r="F209">
        <f t="shared" si="15"/>
        <v>10</v>
      </c>
      <c r="G209">
        <f t="shared" si="16"/>
        <v>12</v>
      </c>
      <c r="H209">
        <v>0</v>
      </c>
      <c r="I209" s="92">
        <v>6</v>
      </c>
      <c r="J209" t="str">
        <f>+VLOOKUP(I209,Catalogos!E:F,2,0)</f>
        <v>Otro medio</v>
      </c>
      <c r="K209">
        <f>IF(E209&lt;&gt;0,NETWORKDAYS.INTL(B209,E209,1,Inhabiles!A:A)-1,0)</f>
        <v>41</v>
      </c>
      <c r="L209">
        <f t="shared" si="17"/>
        <v>0</v>
      </c>
      <c r="M209">
        <f t="shared" si="18"/>
        <v>0</v>
      </c>
      <c r="N209">
        <f t="shared" si="19"/>
        <v>1</v>
      </c>
      <c r="O209">
        <v>14</v>
      </c>
      <c r="P209">
        <f>+VLOOKUP(O209,Catalogos!$H$2:$I$102,2,0)</f>
        <v>1</v>
      </c>
      <c r="Q209" t="s">
        <v>2943</v>
      </c>
      <c r="R209">
        <v>0</v>
      </c>
      <c r="S209" t="str">
        <f>+VLOOKUP(A209,[1]BaseSAP!$B:$T,19,0)</f>
        <v>Tasas de interés</v>
      </c>
      <c r="T209" t="str">
        <f>+VLOOKUP(S209,Catalogos!K:L,2,0)</f>
        <v>c) Estadísticas</v>
      </c>
      <c r="U209" t="e">
        <f>+VLOOKUP(A209,[2]LosTres!$A:$P,16,0)</f>
        <v>#N/A</v>
      </c>
      <c r="V209" t="e">
        <f>+VLOOKUP(A209,[2]LosTres!$A:$Y,25,0)</f>
        <v>#N/A</v>
      </c>
      <c r="W209" t="e">
        <f>+VLOOKUP(V209,Catalogos!P:R,3,0)</f>
        <v>#N/A</v>
      </c>
      <c r="X209" t="str">
        <f>+VLOOKUP(A209,[1]BaseSAP!$B:$S,18,0)</f>
        <v>Información pública</v>
      </c>
    </row>
    <row r="210" spans="1:24" hidden="1" x14ac:dyDescent="0.25">
      <c r="A210" s="100" t="s">
        <v>3000</v>
      </c>
      <c r="B210" s="90">
        <f>+VLOOKUP(A210,[1]BaseSAP!$B:$AB,15,0)</f>
        <v>42655</v>
      </c>
      <c r="C210" t="str">
        <f>+VLOOKUP(LEFT(A210,5),Catalogos!A:B,2,0)</f>
        <v>BM</v>
      </c>
      <c r="D210" t="str">
        <f>+VLOOKUP(LEFT(A210,5),Catalogos!A:C,3,0)</f>
        <v>Otro</v>
      </c>
      <c r="E210" s="90">
        <f>+VLOOKUP(A210,[1]BaseSAP!$B:$AB,27,0)</f>
        <v>42671</v>
      </c>
      <c r="F210">
        <f t="shared" si="15"/>
        <v>10</v>
      </c>
      <c r="G210">
        <f t="shared" si="16"/>
        <v>10</v>
      </c>
      <c r="H210">
        <v>0</v>
      </c>
      <c r="I210" s="92">
        <v>6</v>
      </c>
      <c r="J210" t="str">
        <f>+VLOOKUP(I210,Catalogos!E:F,2,0)</f>
        <v>Otro medio</v>
      </c>
      <c r="K210">
        <f>IF(E210&lt;&gt;0,NETWORKDAYS.INTL(B210,E210,1,Inhabiles!A:A)-1,0)</f>
        <v>12</v>
      </c>
      <c r="L210">
        <v>0</v>
      </c>
      <c r="M210">
        <f t="shared" si="18"/>
        <v>0</v>
      </c>
      <c r="N210">
        <f t="shared" si="19"/>
        <v>0</v>
      </c>
      <c r="O210">
        <v>14</v>
      </c>
      <c r="P210">
        <f>+VLOOKUP(O210,Catalogos!$H$2:$I$102,2,0)</f>
        <v>1</v>
      </c>
      <c r="Q210" t="s">
        <v>2943</v>
      </c>
      <c r="R210">
        <v>0</v>
      </c>
      <c r="S210" t="str">
        <f>+VLOOKUP(A210,[1]BaseSAP!$B:$T,19,0)</f>
        <v>Fideicomisos, mandatos y comisiones</v>
      </c>
      <c r="T210" t="str">
        <f>+VLOOKUP(S210,Catalogos!K:L,2,0)</f>
        <v>e) Marco Jurídico</v>
      </c>
      <c r="U210" t="e">
        <f>+VLOOKUP(A210,[2]LosTres!$A:$P,16,0)</f>
        <v>#N/A</v>
      </c>
      <c r="V210" t="e">
        <f>+VLOOKUP(A210,[2]LosTres!$A:$Y,25,0)</f>
        <v>#N/A</v>
      </c>
      <c r="W210" t="e">
        <f>+VLOOKUP(V210,Catalogos!P:R,3,0)</f>
        <v>#N/A</v>
      </c>
      <c r="X210" t="str">
        <f>+VLOOKUP(A210,[1]BaseSAP!$B:$S,18,0)</f>
        <v>Información pública</v>
      </c>
    </row>
    <row r="211" spans="1:24" s="98" customFormat="1" hidden="1" x14ac:dyDescent="0.25">
      <c r="A211" s="101" t="s">
        <v>3001</v>
      </c>
      <c r="B211" s="99">
        <f>+VLOOKUP(A211,[1]BaseSAP!$B:$AB,15,0)</f>
        <v>42660</v>
      </c>
      <c r="C211" s="98" t="str">
        <f>+VLOOKUP(LEFT(A211,5),Catalogos!A:B,2,0)</f>
        <v>BM</v>
      </c>
      <c r="D211" s="98" t="str">
        <f>+VLOOKUP(LEFT(A211,5),Catalogos!A:C,3,0)</f>
        <v>Otro</v>
      </c>
      <c r="E211" s="99">
        <f>+VLOOKUP(A211,[1]BaseSAP!$B:$AB,27,0)</f>
        <v>42660</v>
      </c>
      <c r="F211" s="98">
        <f t="shared" si="15"/>
        <v>10</v>
      </c>
      <c r="G211" s="98">
        <f t="shared" si="16"/>
        <v>10</v>
      </c>
      <c r="H211" s="98">
        <v>0</v>
      </c>
      <c r="I211" s="98">
        <v>6</v>
      </c>
      <c r="J211" s="98" t="str">
        <f>+VLOOKUP(I211,Catalogos!E:F,2,0)</f>
        <v>Otro medio</v>
      </c>
      <c r="K211" s="98">
        <f>IF(E211&lt;&gt;0,NETWORKDAYS.INTL(B211,E211,1,Inhabiles!A:A)-1,0)</f>
        <v>0</v>
      </c>
      <c r="L211" s="98">
        <f t="shared" si="17"/>
        <v>1</v>
      </c>
      <c r="M211" s="98">
        <f t="shared" si="18"/>
        <v>0</v>
      </c>
      <c r="N211" s="98">
        <f t="shared" si="19"/>
        <v>0</v>
      </c>
      <c r="O211" s="98">
        <v>14</v>
      </c>
      <c r="P211" s="98">
        <f>+VLOOKUP(O211,Catalogos!$H$2:$I$102,2,0)</f>
        <v>1</v>
      </c>
      <c r="Q211" s="98" t="s">
        <v>2943</v>
      </c>
      <c r="R211" s="98">
        <v>0</v>
      </c>
      <c r="S211" s="98">
        <f>+VLOOKUP(A211,[1]BaseSAP!$B:$T,19,0)</f>
        <v>0</v>
      </c>
      <c r="T211" s="98" t="e">
        <f>+VLOOKUP(S211,Catalogos!K:L,2,0)</f>
        <v>#N/A</v>
      </c>
      <c r="U211" s="98" t="e">
        <f>+VLOOKUP(A211,[2]LosTres!$A:$P,16,0)</f>
        <v>#N/A</v>
      </c>
      <c r="V211" s="98" t="e">
        <f>+VLOOKUP(A211,[2]LosTres!$A:$Y,25,0)</f>
        <v>#N/A</v>
      </c>
      <c r="W211" s="98" t="e">
        <f>+VLOOKUP(V211,Catalogos!P:R,3,0)</f>
        <v>#N/A</v>
      </c>
      <c r="X211" s="98">
        <f>+VLOOKUP(A211,[1]BaseSAP!$B:$S,18,0)</f>
        <v>0</v>
      </c>
    </row>
    <row r="212" spans="1:24" hidden="1" x14ac:dyDescent="0.25">
      <c r="A212" s="100" t="s">
        <v>3002</v>
      </c>
      <c r="B212" s="90">
        <f>+VLOOKUP(A212,[1]BaseSAP!$B:$AB,15,0)</f>
        <v>42660</v>
      </c>
      <c r="C212" t="str">
        <f>+VLOOKUP(LEFT(A212,5),Catalogos!A:B,2,0)</f>
        <v>BM</v>
      </c>
      <c r="D212" t="str">
        <f>+VLOOKUP(LEFT(A212,5),Catalogos!A:C,3,0)</f>
        <v>Otro</v>
      </c>
      <c r="E212" s="90">
        <f>+VLOOKUP(A212,[1]BaseSAP!$B:$AB,27,0)</f>
        <v>42667</v>
      </c>
      <c r="F212">
        <f t="shared" si="15"/>
        <v>10</v>
      </c>
      <c r="G212">
        <f t="shared" si="16"/>
        <v>10</v>
      </c>
      <c r="H212">
        <v>0</v>
      </c>
      <c r="I212" s="92">
        <v>6</v>
      </c>
      <c r="J212" t="str">
        <f>+VLOOKUP(I212,Catalogos!E:F,2,0)</f>
        <v>Otro medio</v>
      </c>
      <c r="K212">
        <f>IF(E212&lt;&gt;0,NETWORKDAYS.INTL(B212,E212,1,Inhabiles!A:A)-1,0)</f>
        <v>5</v>
      </c>
      <c r="L212">
        <f t="shared" si="17"/>
        <v>0</v>
      </c>
      <c r="M212">
        <f t="shared" si="18"/>
        <v>1</v>
      </c>
      <c r="N212">
        <f t="shared" si="19"/>
        <v>0</v>
      </c>
      <c r="O212">
        <v>14</v>
      </c>
      <c r="P212">
        <f>+VLOOKUP(O212,Catalogos!$H$2:$I$102,2,0)</f>
        <v>1</v>
      </c>
      <c r="Q212" t="s">
        <v>2943</v>
      </c>
      <c r="R212">
        <v>0</v>
      </c>
      <c r="S212" t="str">
        <f>+VLOOKUP(A212,[1]BaseSAP!$B:$T,19,0)</f>
        <v>Presupuesto</v>
      </c>
      <c r="T212" t="str">
        <f>+VLOOKUP(S212,Catalogos!K:L,2,0)</f>
        <v>f) Presupuesto o avance financiero</v>
      </c>
      <c r="U212" t="e">
        <f>+VLOOKUP(A212,[2]LosTres!$A:$P,16,0)</f>
        <v>#N/A</v>
      </c>
      <c r="V212" t="e">
        <f>+VLOOKUP(A212,[2]LosTres!$A:$Y,25,0)</f>
        <v>#N/A</v>
      </c>
      <c r="W212" t="e">
        <f>+VLOOKUP(V212,Catalogos!P:R,3,0)</f>
        <v>#N/A</v>
      </c>
      <c r="X212" t="str">
        <f>+VLOOKUP(A212,[1]BaseSAP!$B:$S,18,0)</f>
        <v>Información pública</v>
      </c>
    </row>
    <row r="213" spans="1:24" hidden="1" x14ac:dyDescent="0.25">
      <c r="A213" s="100" t="s">
        <v>3003</v>
      </c>
      <c r="B213" s="90">
        <f>+VLOOKUP(A213,[1]BaseSAP!$B:$AB,15,0)</f>
        <v>42662</v>
      </c>
      <c r="C213" t="str">
        <f>+VLOOKUP(LEFT(A213,5),Catalogos!A:B,2,0)</f>
        <v>BM</v>
      </c>
      <c r="D213" t="str">
        <f>+VLOOKUP(LEFT(A213,5),Catalogos!A:C,3,0)</f>
        <v>Otro</v>
      </c>
      <c r="E213" s="90">
        <f>+VLOOKUP(A213,[1]BaseSAP!$B:$AB,27,0)</f>
        <v>42669</v>
      </c>
      <c r="F213">
        <f t="shared" si="15"/>
        <v>10</v>
      </c>
      <c r="G213">
        <f t="shared" si="16"/>
        <v>10</v>
      </c>
      <c r="H213">
        <v>0</v>
      </c>
      <c r="I213" s="92">
        <v>6</v>
      </c>
      <c r="J213" t="str">
        <f>+VLOOKUP(I213,Catalogos!E:F,2,0)</f>
        <v>Otro medio</v>
      </c>
      <c r="K213">
        <f>IF(E213&lt;&gt;0,NETWORKDAYS.INTL(B213,E213,1,Inhabiles!A:A)-1,0)</f>
        <v>5</v>
      </c>
      <c r="L213">
        <f t="shared" si="17"/>
        <v>0</v>
      </c>
      <c r="M213">
        <f t="shared" si="18"/>
        <v>1</v>
      </c>
      <c r="N213">
        <f t="shared" si="19"/>
        <v>0</v>
      </c>
      <c r="O213">
        <v>14</v>
      </c>
      <c r="P213">
        <f>+VLOOKUP(O213,Catalogos!$H$2:$I$102,2,0)</f>
        <v>1</v>
      </c>
      <c r="Q213" t="s">
        <v>2943</v>
      </c>
      <c r="R213">
        <v>0</v>
      </c>
      <c r="S213" t="str">
        <f>+VLOOKUP(A213,[1]BaseSAP!$B:$T,19,0)</f>
        <v>Operaciones de compra-venta de valores</v>
      </c>
      <c r="T213" t="str">
        <f>+VLOOKUP(S213,Catalogos!K:L,2,0)</f>
        <v>c) Estadísticas</v>
      </c>
      <c r="U213" t="e">
        <f>+VLOOKUP(A213,[2]LosTres!$A:$P,16,0)</f>
        <v>#N/A</v>
      </c>
      <c r="V213" t="e">
        <f>+VLOOKUP(A213,[2]LosTres!$A:$Y,25,0)</f>
        <v>#N/A</v>
      </c>
      <c r="W213" t="e">
        <f>+VLOOKUP(V213,Catalogos!P:R,3,0)</f>
        <v>#N/A</v>
      </c>
      <c r="X213" t="str">
        <f>+VLOOKUP(A213,[1]BaseSAP!$B:$S,18,0)</f>
        <v>Información pública</v>
      </c>
    </row>
    <row r="214" spans="1:24" hidden="1" x14ac:dyDescent="0.25">
      <c r="A214" s="100" t="s">
        <v>3004</v>
      </c>
      <c r="B214" s="90">
        <f>+VLOOKUP(A214,[1]BaseSAP!$B:$AB,15,0)</f>
        <v>42664</v>
      </c>
      <c r="C214" t="str">
        <f>+VLOOKUP(LEFT(A214,5),Catalogos!A:B,2,0)</f>
        <v>BM</v>
      </c>
      <c r="D214" t="str">
        <f>+VLOOKUP(LEFT(A214,5),Catalogos!A:C,3,0)</f>
        <v>Otro</v>
      </c>
      <c r="E214" s="90">
        <f>+VLOOKUP(A214,[1]BaseSAP!$B:$AB,27,0)</f>
        <v>42671</v>
      </c>
      <c r="F214">
        <f t="shared" si="15"/>
        <v>10</v>
      </c>
      <c r="G214">
        <f t="shared" si="16"/>
        <v>10</v>
      </c>
      <c r="H214">
        <v>0</v>
      </c>
      <c r="I214" s="92">
        <v>6</v>
      </c>
      <c r="J214" t="str">
        <f>+VLOOKUP(I214,Catalogos!E:F,2,0)</f>
        <v>Otro medio</v>
      </c>
      <c r="K214">
        <f>IF(E214&lt;&gt;0,NETWORKDAYS.INTL(B214,E214,1,Inhabiles!A:A)-1,0)</f>
        <v>5</v>
      </c>
      <c r="L214">
        <f t="shared" si="17"/>
        <v>0</v>
      </c>
      <c r="M214">
        <f t="shared" si="18"/>
        <v>1</v>
      </c>
      <c r="N214">
        <f t="shared" si="19"/>
        <v>0</v>
      </c>
      <c r="O214">
        <v>14</v>
      </c>
      <c r="P214">
        <f>+VLOOKUP(O214,Catalogos!$H$2:$I$102,2,0)</f>
        <v>1</v>
      </c>
      <c r="Q214" t="s">
        <v>2943</v>
      </c>
      <c r="R214">
        <v>0</v>
      </c>
      <c r="S214" t="str">
        <f>+VLOOKUP(A214,[1]BaseSAP!$B:$T,19,0)</f>
        <v>Deuda pública</v>
      </c>
      <c r="T214" t="str">
        <f>+VLOOKUP(S214,Catalogos!K:L,2,0)</f>
        <v>c) Estadísticas</v>
      </c>
      <c r="U214" t="e">
        <f>+VLOOKUP(A214,[2]LosTres!$A:$P,16,0)</f>
        <v>#N/A</v>
      </c>
      <c r="V214" t="e">
        <f>+VLOOKUP(A214,[2]LosTres!$A:$Y,25,0)</f>
        <v>#N/A</v>
      </c>
      <c r="W214" t="e">
        <f>+VLOOKUP(V214,Catalogos!P:R,3,0)</f>
        <v>#N/A</v>
      </c>
      <c r="X214" t="str">
        <f>+VLOOKUP(A214,[1]BaseSAP!$B:$S,18,0)</f>
        <v>Información pública</v>
      </c>
    </row>
    <row r="215" spans="1:24" s="98" customFormat="1" hidden="1" x14ac:dyDescent="0.25">
      <c r="A215" s="101" t="s">
        <v>3005</v>
      </c>
      <c r="B215" s="99">
        <f>+VLOOKUP(A215,[1]BaseSAP!$B:$AB,15,0)</f>
        <v>42667</v>
      </c>
      <c r="C215" s="98" t="str">
        <f>+VLOOKUP(LEFT(A215,5),Catalogos!A:B,2,0)</f>
        <v>BM</v>
      </c>
      <c r="D215" s="98" t="str">
        <f>+VLOOKUP(LEFT(A215,5),Catalogos!A:C,3,0)</f>
        <v>Otro</v>
      </c>
      <c r="E215" s="99">
        <f>+VLOOKUP(A215,[1]BaseSAP!$B:$AB,27,0)</f>
        <v>42692</v>
      </c>
      <c r="F215" s="98">
        <f t="shared" si="15"/>
        <v>10</v>
      </c>
      <c r="G215" s="98">
        <f t="shared" si="16"/>
        <v>11</v>
      </c>
      <c r="H215" s="98">
        <v>0</v>
      </c>
      <c r="I215" s="98">
        <v>6</v>
      </c>
      <c r="J215" s="98" t="str">
        <f>+VLOOKUP(I215,Catalogos!E:F,2,0)</f>
        <v>Otro medio</v>
      </c>
      <c r="K215" s="98">
        <f>IF(E215&lt;&gt;0,NETWORKDAYS.INTL(B215,E215,1,Inhabiles!A:A)-1,0)</f>
        <v>19</v>
      </c>
      <c r="L215" s="98">
        <v>0</v>
      </c>
      <c r="M215" s="98">
        <f t="shared" si="18"/>
        <v>0</v>
      </c>
      <c r="N215" s="98">
        <f t="shared" si="19"/>
        <v>0</v>
      </c>
      <c r="O215" s="98">
        <v>14</v>
      </c>
      <c r="P215" s="98">
        <f>+VLOOKUP(O215,Catalogos!$H$2:$I$102,2,0)</f>
        <v>1</v>
      </c>
      <c r="Q215" s="98" t="s">
        <v>2943</v>
      </c>
      <c r="R215" s="98">
        <v>0</v>
      </c>
      <c r="S215" s="98">
        <f>+VLOOKUP(A215,[1]BaseSAP!$B:$T,19,0)</f>
        <v>0</v>
      </c>
      <c r="T215" s="98" t="e">
        <f>+VLOOKUP(S215,Catalogos!K:L,2,0)</f>
        <v>#N/A</v>
      </c>
      <c r="U215" s="98" t="e">
        <f>+VLOOKUP(A215,[2]LosTres!$A:$P,16,0)</f>
        <v>#N/A</v>
      </c>
      <c r="V215" s="98" t="e">
        <f>+VLOOKUP(A215,[2]LosTres!$A:$Y,25,0)</f>
        <v>#N/A</v>
      </c>
      <c r="W215" s="98" t="e">
        <f>+VLOOKUP(V215,Catalogos!P:R,3,0)</f>
        <v>#N/A</v>
      </c>
      <c r="X215" s="98">
        <f>+VLOOKUP(A215,[1]BaseSAP!$B:$S,18,0)</f>
        <v>0</v>
      </c>
    </row>
    <row r="216" spans="1:24" hidden="1" x14ac:dyDescent="0.25">
      <c r="A216" s="100" t="s">
        <v>3006</v>
      </c>
      <c r="B216" s="90">
        <f>+VLOOKUP(A216,[1]BaseSAP!$B:$AB,15,0)</f>
        <v>42670</v>
      </c>
      <c r="C216" t="str">
        <f>+VLOOKUP(LEFT(A216,5),Catalogos!A:B,2,0)</f>
        <v>BM</v>
      </c>
      <c r="D216" t="str">
        <f>+VLOOKUP(LEFT(A216,5),Catalogos!A:C,3,0)</f>
        <v>Otro</v>
      </c>
      <c r="E216" s="90">
        <f>+VLOOKUP(A216,[1]BaseSAP!$B:$AB,27,0)</f>
        <v>42675</v>
      </c>
      <c r="F216">
        <f t="shared" si="15"/>
        <v>10</v>
      </c>
      <c r="G216">
        <f t="shared" si="16"/>
        <v>11</v>
      </c>
      <c r="H216">
        <v>0</v>
      </c>
      <c r="I216" s="92">
        <v>6</v>
      </c>
      <c r="J216" t="str">
        <f>+VLOOKUP(I216,Catalogos!E:F,2,0)</f>
        <v>Otro medio</v>
      </c>
      <c r="K216">
        <f>IF(E216&lt;&gt;0,NETWORKDAYS.INTL(B216,E216,1,Inhabiles!A:A)-1,0)</f>
        <v>3</v>
      </c>
      <c r="L216">
        <v>0</v>
      </c>
      <c r="M216">
        <f t="shared" si="18"/>
        <v>1</v>
      </c>
      <c r="N216">
        <f t="shared" si="19"/>
        <v>0</v>
      </c>
      <c r="O216">
        <v>14</v>
      </c>
      <c r="P216">
        <f>+VLOOKUP(O216,Catalogos!$H$2:$I$102,2,0)</f>
        <v>1</v>
      </c>
      <c r="Q216" t="s">
        <v>2943</v>
      </c>
      <c r="R216">
        <v>0</v>
      </c>
      <c r="S216" t="str">
        <f>+VLOOKUP(A216,[1]BaseSAP!$B:$T,19,0)</f>
        <v>Sistemas electrónicos de pago</v>
      </c>
      <c r="T216" t="str">
        <f>+VLOOKUP(S216,Catalogos!K:L,2,0)</f>
        <v>c) Estadísticas</v>
      </c>
      <c r="U216" t="e">
        <f>+VLOOKUP(A216,[2]LosTres!$A:$P,16,0)</f>
        <v>#N/A</v>
      </c>
      <c r="V216" t="e">
        <f>+VLOOKUP(A216,[2]LosTres!$A:$Y,25,0)</f>
        <v>#N/A</v>
      </c>
      <c r="W216" t="e">
        <f>+VLOOKUP(V216,Catalogos!P:R,3,0)</f>
        <v>#N/A</v>
      </c>
      <c r="X216" t="str">
        <f>+VLOOKUP(A216,[1]BaseSAP!$B:$S,18,0)</f>
        <v>Información pública</v>
      </c>
    </row>
    <row r="217" spans="1:24" hidden="1" x14ac:dyDescent="0.25">
      <c r="A217" s="100" t="s">
        <v>3007</v>
      </c>
      <c r="B217" s="90">
        <f>+VLOOKUP(A217,[1]BaseSAP!$B:$AB,15,0)</f>
        <v>42674</v>
      </c>
      <c r="C217" t="str">
        <f>+VLOOKUP(LEFT(A217,5),Catalogos!A:B,2,0)</f>
        <v>BM</v>
      </c>
      <c r="D217" t="str">
        <f>+VLOOKUP(LEFT(A217,5),Catalogos!A:C,3,0)</f>
        <v>Otro</v>
      </c>
      <c r="E217" s="90">
        <f>+VLOOKUP(A217,[1]BaseSAP!$B:$AB,27,0)</f>
        <v>42678</v>
      </c>
      <c r="F217">
        <f t="shared" si="15"/>
        <v>10</v>
      </c>
      <c r="G217">
        <f t="shared" si="16"/>
        <v>11</v>
      </c>
      <c r="H217">
        <v>0</v>
      </c>
      <c r="I217" s="92">
        <v>6</v>
      </c>
      <c r="J217" t="str">
        <f>+VLOOKUP(I217,Catalogos!E:F,2,0)</f>
        <v>Otro medio</v>
      </c>
      <c r="K217">
        <f>IF(E217&lt;&gt;0,NETWORKDAYS.INTL(B217,E217,1,Inhabiles!A:A)-1,0)</f>
        <v>4</v>
      </c>
      <c r="L217">
        <v>0</v>
      </c>
      <c r="M217">
        <f t="shared" si="18"/>
        <v>1</v>
      </c>
      <c r="N217">
        <f t="shared" si="19"/>
        <v>0</v>
      </c>
      <c r="O217">
        <v>14</v>
      </c>
      <c r="P217">
        <f>+VLOOKUP(O217,Catalogos!$H$2:$I$102,2,0)</f>
        <v>1</v>
      </c>
      <c r="Q217" t="s">
        <v>2943</v>
      </c>
      <c r="R217">
        <v>0</v>
      </c>
      <c r="S217" t="str">
        <f>+VLOOKUP(A217,[1]BaseSAP!$B:$T,19,0)</f>
        <v>Indices de precios</v>
      </c>
      <c r="T217" t="str">
        <f>+VLOOKUP(S217,Catalogos!K:L,2,0)</f>
        <v>c) Estadísticas</v>
      </c>
      <c r="U217" t="e">
        <f>+VLOOKUP(A217,[2]LosTres!$A:$P,16,0)</f>
        <v>#N/A</v>
      </c>
      <c r="V217" t="e">
        <f>+VLOOKUP(A217,[2]LosTres!$A:$Y,25,0)</f>
        <v>#N/A</v>
      </c>
      <c r="W217" t="e">
        <f>+VLOOKUP(V217,Catalogos!P:R,3,0)</f>
        <v>#N/A</v>
      </c>
      <c r="X217" t="str">
        <f>+VLOOKUP(A217,[1]BaseSAP!$B:$S,18,0)</f>
        <v>Información pública</v>
      </c>
    </row>
    <row r="218" spans="1:24" hidden="1" x14ac:dyDescent="0.25">
      <c r="A218" s="100" t="s">
        <v>3008</v>
      </c>
      <c r="B218" s="90">
        <f>+VLOOKUP(A218,[1]BaseSAP!$B:$AB,15,0)</f>
        <v>42675</v>
      </c>
      <c r="C218" t="str">
        <f>+VLOOKUP(LEFT(A218,5),Catalogos!A:B,2,0)</f>
        <v>BM</v>
      </c>
      <c r="D218" t="str">
        <f>+VLOOKUP(LEFT(A218,5),Catalogos!A:C,3,0)</f>
        <v>Otro</v>
      </c>
      <c r="E218" s="90">
        <f>+VLOOKUP(A218,[1]BaseSAP!$B:$AB,27,0)</f>
        <v>42677</v>
      </c>
      <c r="F218">
        <f t="shared" si="15"/>
        <v>11</v>
      </c>
      <c r="G218">
        <f t="shared" si="16"/>
        <v>11</v>
      </c>
      <c r="H218">
        <v>0</v>
      </c>
      <c r="I218" s="92">
        <v>6</v>
      </c>
      <c r="J218" t="str">
        <f>+VLOOKUP(I218,Catalogos!E:F,2,0)</f>
        <v>Otro medio</v>
      </c>
      <c r="K218">
        <f>IF(E218&lt;&gt;0,NETWORKDAYS.INTL(B218,E218,1,Inhabiles!A:A)-1,0)</f>
        <v>2</v>
      </c>
      <c r="L218">
        <v>0</v>
      </c>
      <c r="M218">
        <f t="shared" si="18"/>
        <v>1</v>
      </c>
      <c r="N218">
        <f t="shared" si="19"/>
        <v>0</v>
      </c>
      <c r="O218">
        <v>14</v>
      </c>
      <c r="P218">
        <f>+VLOOKUP(O218,Catalogos!$H$2:$I$102,2,0)</f>
        <v>1</v>
      </c>
      <c r="Q218" t="s">
        <v>2943</v>
      </c>
      <c r="R218">
        <v>0</v>
      </c>
      <c r="S218" t="str">
        <f>+VLOOKUP(A218,[1]BaseSAP!$B:$T,19,0)</f>
        <v>Sistemas electrónicos de pago</v>
      </c>
      <c r="T218" t="str">
        <f>+VLOOKUP(S218,Catalogos!K:L,2,0)</f>
        <v>c) Estadísticas</v>
      </c>
      <c r="U218" t="e">
        <f>+VLOOKUP(A218,[2]LosTres!$A:$P,16,0)</f>
        <v>#N/A</v>
      </c>
      <c r="V218" t="e">
        <f>+VLOOKUP(A218,[2]LosTres!$A:$Y,25,0)</f>
        <v>#N/A</v>
      </c>
      <c r="W218" t="e">
        <f>+VLOOKUP(V218,Catalogos!P:R,3,0)</f>
        <v>#N/A</v>
      </c>
      <c r="X218" t="str">
        <f>+VLOOKUP(A218,[1]BaseSAP!$B:$S,18,0)</f>
        <v>Información pública</v>
      </c>
    </row>
    <row r="219" spans="1:24" hidden="1" x14ac:dyDescent="0.25">
      <c r="A219" s="100" t="s">
        <v>3009</v>
      </c>
      <c r="B219" s="90">
        <f>+VLOOKUP(A219,[1]BaseSAP!$B:$AB,15,0)</f>
        <v>42682</v>
      </c>
      <c r="C219" t="str">
        <f>+VLOOKUP(LEFT(A219,5),Catalogos!A:B,2,0)</f>
        <v>BM</v>
      </c>
      <c r="D219" t="str">
        <f>+VLOOKUP(LEFT(A219,5),Catalogos!A:C,3,0)</f>
        <v>Otro</v>
      </c>
      <c r="E219" s="90">
        <f>+VLOOKUP(A219,[1]BaseSAP!$B:$AB,27,0)</f>
        <v>42685</v>
      </c>
      <c r="F219">
        <f t="shared" si="15"/>
        <v>11</v>
      </c>
      <c r="G219">
        <f t="shared" si="16"/>
        <v>11</v>
      </c>
      <c r="H219">
        <v>0</v>
      </c>
      <c r="I219" s="92">
        <v>6</v>
      </c>
      <c r="J219" t="str">
        <f>+VLOOKUP(I219,Catalogos!E:F,2,0)</f>
        <v>Otro medio</v>
      </c>
      <c r="K219">
        <f>IF(E219&lt;&gt;0,NETWORKDAYS.INTL(B219,E219,1,Inhabiles!A:A)-1,0)</f>
        <v>3</v>
      </c>
      <c r="L219">
        <v>0</v>
      </c>
      <c r="M219">
        <f t="shared" si="18"/>
        <v>1</v>
      </c>
      <c r="N219">
        <f t="shared" si="19"/>
        <v>0</v>
      </c>
      <c r="O219">
        <v>14</v>
      </c>
      <c r="P219">
        <f>+VLOOKUP(O219,Catalogos!$H$2:$I$102,2,0)</f>
        <v>1</v>
      </c>
      <c r="Q219" t="s">
        <v>2943</v>
      </c>
      <c r="R219">
        <v>0</v>
      </c>
      <c r="S219" t="str">
        <f>+VLOOKUP(A219,[1]BaseSAP!$B:$T,19,0)</f>
        <v>SPEI</v>
      </c>
      <c r="T219" t="str">
        <f>+VLOOKUP(S219,Catalogos!K:L,2,0)</f>
        <v>c) Estadísticas</v>
      </c>
      <c r="U219" t="e">
        <f>+VLOOKUP(A219,[2]LosTres!$A:$P,16,0)</f>
        <v>#N/A</v>
      </c>
      <c r="V219" t="e">
        <f>+VLOOKUP(A219,[2]LosTres!$A:$Y,25,0)</f>
        <v>#N/A</v>
      </c>
      <c r="W219" t="e">
        <f>+VLOOKUP(V219,Catalogos!P:R,3,0)</f>
        <v>#N/A</v>
      </c>
      <c r="X219" t="str">
        <f>+VLOOKUP(A219,[1]BaseSAP!$B:$S,18,0)</f>
        <v>Información pública</v>
      </c>
    </row>
    <row r="220" spans="1:24" hidden="1" x14ac:dyDescent="0.25">
      <c r="A220" s="100" t="s">
        <v>3011</v>
      </c>
      <c r="B220" s="90">
        <f>+VLOOKUP(A220,[1]BaseSAP!$B:$AB,15,0)</f>
        <v>42685</v>
      </c>
      <c r="C220" t="str">
        <f>+VLOOKUP(LEFT(A220,5),Catalogos!A:B,2,0)</f>
        <v>BM</v>
      </c>
      <c r="D220" t="str">
        <f>+VLOOKUP(LEFT(A220,5),Catalogos!A:C,3,0)</f>
        <v>Otro</v>
      </c>
      <c r="E220" s="90">
        <f>+VLOOKUP(A220,[1]BaseSAP!$B:$AB,27,0)</f>
        <v>42697</v>
      </c>
      <c r="F220">
        <f t="shared" si="15"/>
        <v>11</v>
      </c>
      <c r="G220">
        <f t="shared" si="16"/>
        <v>11</v>
      </c>
      <c r="H220">
        <v>0</v>
      </c>
      <c r="I220" s="92">
        <v>6</v>
      </c>
      <c r="J220" t="str">
        <f>+VLOOKUP(I220,Catalogos!E:F,2,0)</f>
        <v>Otro medio</v>
      </c>
      <c r="K220">
        <f>IF(E220&lt;&gt;0,NETWORKDAYS.INTL(B220,E220,1,Inhabiles!A:A)-1,0)</f>
        <v>8</v>
      </c>
      <c r="L220">
        <v>0</v>
      </c>
      <c r="M220">
        <f t="shared" si="18"/>
        <v>0</v>
      </c>
      <c r="N220">
        <f t="shared" si="19"/>
        <v>0</v>
      </c>
      <c r="O220">
        <v>14</v>
      </c>
      <c r="P220">
        <f>+VLOOKUP(O220,Catalogos!$H$2:$I$102,2,0)</f>
        <v>1</v>
      </c>
      <c r="Q220" t="s">
        <v>2943</v>
      </c>
      <c r="R220">
        <v>0</v>
      </c>
      <c r="S220" t="str">
        <f>+VLOOKUP(A220,[1]BaseSAP!$B:$T,19,0)</f>
        <v>SPEI</v>
      </c>
      <c r="T220" t="str">
        <f>+VLOOKUP(S220,Catalogos!K:L,2,0)</f>
        <v>c) Estadísticas</v>
      </c>
      <c r="U220" t="e">
        <f>+VLOOKUP(A220,[2]LosTres!$A:$P,16,0)</f>
        <v>#N/A</v>
      </c>
      <c r="V220" t="e">
        <f>+VLOOKUP(A220,[2]LosTres!$A:$Y,25,0)</f>
        <v>#N/A</v>
      </c>
      <c r="W220" t="e">
        <f>+VLOOKUP(V220,Catalogos!P:R,3,0)</f>
        <v>#N/A</v>
      </c>
      <c r="X220" t="str">
        <f>+VLOOKUP(A220,[1]BaseSAP!$B:$S,18,0)</f>
        <v>Información pública</v>
      </c>
    </row>
    <row r="221" spans="1:24" hidden="1" x14ac:dyDescent="0.25">
      <c r="A221" s="100" t="s">
        <v>3012</v>
      </c>
      <c r="B221" s="90">
        <f>+VLOOKUP(A221,[1]BaseSAP!$B:$AB,15,0)</f>
        <v>42690</v>
      </c>
      <c r="C221" t="str">
        <f>+VLOOKUP(LEFT(A221,5),Catalogos!A:B,2,0)</f>
        <v>BM</v>
      </c>
      <c r="D221" t="str">
        <f>+VLOOKUP(LEFT(A221,5),Catalogos!A:C,3,0)</f>
        <v>Otro</v>
      </c>
      <c r="E221" s="90">
        <f>+VLOOKUP(A221,[1]BaseSAP!$B:$AB,27,0)</f>
        <v>42690</v>
      </c>
      <c r="F221">
        <f t="shared" si="15"/>
        <v>11</v>
      </c>
      <c r="G221">
        <f t="shared" si="16"/>
        <v>11</v>
      </c>
      <c r="H221">
        <v>0</v>
      </c>
      <c r="I221" s="92">
        <v>6</v>
      </c>
      <c r="J221" t="str">
        <f>+VLOOKUP(I221,Catalogos!E:F,2,0)</f>
        <v>Otro medio</v>
      </c>
      <c r="K221">
        <f>IF(E221&lt;&gt;0,NETWORKDAYS.INTL(B221,E221,1,Inhabiles!A:A)-1,0)</f>
        <v>0</v>
      </c>
      <c r="L221">
        <v>0</v>
      </c>
      <c r="M221">
        <f t="shared" si="18"/>
        <v>1</v>
      </c>
      <c r="N221">
        <f t="shared" si="19"/>
        <v>0</v>
      </c>
      <c r="O221">
        <v>14</v>
      </c>
      <c r="P221">
        <f>+VLOOKUP(O221,Catalogos!$H$2:$I$102,2,0)</f>
        <v>1</v>
      </c>
      <c r="Q221" t="s">
        <v>2943</v>
      </c>
      <c r="R221">
        <v>0</v>
      </c>
      <c r="S221" t="str">
        <f>+VLOOKUP(A221,[1]BaseSAP!$B:$T,19,0)</f>
        <v>Monedas metálicas</v>
      </c>
      <c r="T221" t="str">
        <f>+VLOOKUP(S221,Catalogos!K:L,2,0)</f>
        <v>c) Estadísticas</v>
      </c>
      <c r="U221" t="e">
        <f>+VLOOKUP(A221,[2]LosTres!$A:$P,16,0)</f>
        <v>#N/A</v>
      </c>
      <c r="V221" t="e">
        <f>+VLOOKUP(A221,[2]LosTres!$A:$Y,25,0)</f>
        <v>#N/A</v>
      </c>
      <c r="W221" t="e">
        <f>+VLOOKUP(V221,Catalogos!P:R,3,0)</f>
        <v>#N/A</v>
      </c>
      <c r="X221" t="str">
        <f>+VLOOKUP(A221,[1]BaseSAP!$B:$S,18,0)</f>
        <v>Información pública</v>
      </c>
    </row>
    <row r="222" spans="1:24" hidden="1" x14ac:dyDescent="0.25">
      <c r="A222" s="100" t="s">
        <v>3013</v>
      </c>
      <c r="B222" s="90">
        <f>+VLOOKUP(A222,[1]BaseSAP!$B:$AB,15,0)</f>
        <v>42696</v>
      </c>
      <c r="C222" t="str">
        <f>+VLOOKUP(LEFT(A222,5),Catalogos!A:B,2,0)</f>
        <v>BM</v>
      </c>
      <c r="D222" t="str">
        <f>+VLOOKUP(LEFT(A222,5),Catalogos!A:C,3,0)</f>
        <v>Otro</v>
      </c>
      <c r="E222" s="90">
        <f>+VLOOKUP(A222,[1]BaseSAP!$B:$AB,27,0)</f>
        <v>42725</v>
      </c>
      <c r="F222">
        <f t="shared" ref="F222:F229" si="20">+MONTH(B222)</f>
        <v>11</v>
      </c>
      <c r="G222">
        <f t="shared" ref="G222:G229" si="21">+IF(MONTH(E222)=1,0,MONTH(E222))</f>
        <v>12</v>
      </c>
      <c r="H222">
        <v>0</v>
      </c>
      <c r="I222" s="92">
        <v>6</v>
      </c>
      <c r="J222" t="str">
        <f>+VLOOKUP(I222,Catalogos!E:F,2,0)</f>
        <v>Otro medio</v>
      </c>
      <c r="K222">
        <f>IF(E222&lt;&gt;0,NETWORKDAYS.INTL(B222,E222,1,Inhabiles!A:A)-1,0)</f>
        <v>21</v>
      </c>
      <c r="L222">
        <v>0</v>
      </c>
      <c r="M222">
        <f t="shared" ref="M222:M229" si="22">+IF(AND(K222&lt;6,L222=0),1,0)</f>
        <v>0</v>
      </c>
      <c r="N222">
        <f t="shared" ref="N222:N229" si="23">+IF(K222&gt;20,1,0)</f>
        <v>1</v>
      </c>
      <c r="O222">
        <v>14</v>
      </c>
      <c r="P222">
        <f>+VLOOKUP(O222,Catalogos!$H$2:$I$102,2,0)</f>
        <v>1</v>
      </c>
      <c r="Q222" t="s">
        <v>2943</v>
      </c>
      <c r="R222">
        <v>0</v>
      </c>
      <c r="S222" t="str">
        <f>+VLOOKUP(A222,[1]BaseSAP!$B:$T,19,0)</f>
        <v>Composición de las reservas</v>
      </c>
      <c r="T222" t="str">
        <f>+VLOOKUP(S222,Catalogos!K:L,2,0)</f>
        <v>c) Estadísticas</v>
      </c>
      <c r="U222" t="e">
        <f>+VLOOKUP(A222,[2]LosTres!$A:$P,16,0)</f>
        <v>#N/A</v>
      </c>
      <c r="V222" t="e">
        <f>+VLOOKUP(A222,[2]LosTres!$A:$Y,25,0)</f>
        <v>#N/A</v>
      </c>
      <c r="W222" t="e">
        <f>+VLOOKUP(V222,Catalogos!P:R,3,0)</f>
        <v>#N/A</v>
      </c>
      <c r="X222" t="str">
        <f>+VLOOKUP(A222,[1]BaseSAP!$B:$S,18,0)</f>
        <v>Información pública</v>
      </c>
    </row>
    <row r="223" spans="1:24" hidden="1" x14ac:dyDescent="0.25">
      <c r="A223" s="100" t="s">
        <v>3014</v>
      </c>
      <c r="B223" s="90">
        <f>+VLOOKUP(A223,[1]BaseSAP!$B:$AB,15,0)</f>
        <v>42697</v>
      </c>
      <c r="C223" t="str">
        <f>+VLOOKUP(LEFT(A223,5),Catalogos!A:B,2,0)</f>
        <v>BM</v>
      </c>
      <c r="D223" t="str">
        <f>+VLOOKUP(LEFT(A223,5),Catalogos!A:C,3,0)</f>
        <v>Otro</v>
      </c>
      <c r="E223" s="90">
        <f>+VLOOKUP(A223,[1]BaseSAP!$B:$AB,27,0)</f>
        <v>42699</v>
      </c>
      <c r="F223">
        <f t="shared" si="20"/>
        <v>11</v>
      </c>
      <c r="G223">
        <f t="shared" si="21"/>
        <v>11</v>
      </c>
      <c r="H223">
        <v>0</v>
      </c>
      <c r="I223" s="92">
        <v>6</v>
      </c>
      <c r="J223" t="str">
        <f>+VLOOKUP(I223,Catalogos!E:F,2,0)</f>
        <v>Otro medio</v>
      </c>
      <c r="K223">
        <f>IF(E223&lt;&gt;0,NETWORKDAYS.INTL(B223,E223,1,Inhabiles!A:A)-1,0)</f>
        <v>2</v>
      </c>
      <c r="L223">
        <v>0</v>
      </c>
      <c r="M223">
        <f t="shared" si="22"/>
        <v>1</v>
      </c>
      <c r="N223">
        <f t="shared" si="23"/>
        <v>0</v>
      </c>
      <c r="O223">
        <v>14</v>
      </c>
      <c r="P223">
        <f>+VLOOKUP(O223,Catalogos!$H$2:$I$102,2,0)</f>
        <v>1</v>
      </c>
      <c r="Q223" t="s">
        <v>2943</v>
      </c>
      <c r="R223">
        <v>0</v>
      </c>
      <c r="S223" t="str">
        <f>+VLOOKUP(A223,[1]BaseSAP!$B:$T,19,0)</f>
        <v>Encuestas</v>
      </c>
      <c r="T223" t="str">
        <f>+VLOOKUP(S223,Catalogos!K:L,2,0)</f>
        <v>c) Estadísticas</v>
      </c>
      <c r="U223" t="e">
        <f>+VLOOKUP(A223,[2]LosTres!$A:$P,16,0)</f>
        <v>#N/A</v>
      </c>
      <c r="V223" t="e">
        <f>+VLOOKUP(A223,[2]LosTres!$A:$Y,25,0)</f>
        <v>#N/A</v>
      </c>
      <c r="W223" t="e">
        <f>+VLOOKUP(V223,Catalogos!P:R,3,0)</f>
        <v>#N/A</v>
      </c>
      <c r="X223" t="str">
        <f>+VLOOKUP(A223,[1]BaseSAP!$B:$S,18,0)</f>
        <v>Información pública</v>
      </c>
    </row>
    <row r="224" spans="1:24" hidden="1" x14ac:dyDescent="0.25">
      <c r="A224" s="100" t="s">
        <v>3015</v>
      </c>
      <c r="B224" s="90">
        <f>+VLOOKUP(A224,[1]BaseSAP!$B:$AB,15,0)</f>
        <v>42698</v>
      </c>
      <c r="C224" t="str">
        <f>+VLOOKUP(LEFT(A224,5),Catalogos!A:B,2,0)</f>
        <v>BM</v>
      </c>
      <c r="D224" t="str">
        <f>+VLOOKUP(LEFT(A224,5),Catalogos!A:C,3,0)</f>
        <v>Otro</v>
      </c>
      <c r="E224" s="90">
        <f>+VLOOKUP(A224,[1]BaseSAP!$B:$AB,27,0)</f>
        <v>42720</v>
      </c>
      <c r="F224">
        <f t="shared" si="20"/>
        <v>11</v>
      </c>
      <c r="G224">
        <f t="shared" si="21"/>
        <v>12</v>
      </c>
      <c r="H224">
        <v>0</v>
      </c>
      <c r="I224" s="92">
        <v>6</v>
      </c>
      <c r="J224" t="str">
        <f>+VLOOKUP(I224,Catalogos!E:F,2,0)</f>
        <v>Otro medio</v>
      </c>
      <c r="K224">
        <f>IF(E224&lt;&gt;0,NETWORKDAYS.INTL(B224,E224,1,Inhabiles!A:A)-1,0)</f>
        <v>16</v>
      </c>
      <c r="L224">
        <v>0</v>
      </c>
      <c r="M224">
        <f t="shared" si="22"/>
        <v>0</v>
      </c>
      <c r="N224">
        <f t="shared" si="23"/>
        <v>0</v>
      </c>
      <c r="O224">
        <v>14</v>
      </c>
      <c r="P224">
        <f>+VLOOKUP(O224,Catalogos!$H$2:$I$102,2,0)</f>
        <v>1</v>
      </c>
      <c r="Q224" t="s">
        <v>2943</v>
      </c>
      <c r="R224">
        <v>0</v>
      </c>
      <c r="S224" t="str">
        <f>+VLOOKUP(A224,[1]BaseSAP!$B:$T,19,0)</f>
        <v>SPEI</v>
      </c>
      <c r="T224" t="str">
        <f>+VLOOKUP(S224,Catalogos!K:L,2,0)</f>
        <v>c) Estadísticas</v>
      </c>
      <c r="U224" t="e">
        <f>+VLOOKUP(A224,[2]LosTres!$A:$P,16,0)</f>
        <v>#N/A</v>
      </c>
      <c r="V224" t="e">
        <f>+VLOOKUP(A224,[2]LosTres!$A:$Y,25,0)</f>
        <v>#N/A</v>
      </c>
      <c r="W224" t="e">
        <f>+VLOOKUP(V224,Catalogos!P:R,3,0)</f>
        <v>#N/A</v>
      </c>
      <c r="X224" t="str">
        <f>+VLOOKUP(A224,[1]BaseSAP!$B:$S,18,0)</f>
        <v>Información pública</v>
      </c>
    </row>
    <row r="225" spans="1:24" hidden="1" x14ac:dyDescent="0.25">
      <c r="A225" s="100" t="s">
        <v>3017</v>
      </c>
      <c r="B225" s="90">
        <f>+VLOOKUP(A225,[1]BaseSAP!$B:$AB,15,0)</f>
        <v>42704</v>
      </c>
      <c r="C225" t="str">
        <f>+VLOOKUP(LEFT(A225,5),Catalogos!A:B,2,0)</f>
        <v>BM</v>
      </c>
      <c r="D225" t="str">
        <f>+VLOOKUP(LEFT(A225,5),Catalogos!A:C,3,0)</f>
        <v>Otro</v>
      </c>
      <c r="E225" s="90">
        <f>+VLOOKUP(A225,[1]BaseSAP!$B:$AB,27,0)</f>
        <v>42711</v>
      </c>
      <c r="F225">
        <f t="shared" si="20"/>
        <v>11</v>
      </c>
      <c r="G225">
        <f t="shared" si="21"/>
        <v>12</v>
      </c>
      <c r="H225">
        <v>0</v>
      </c>
      <c r="I225" s="92">
        <v>6</v>
      </c>
      <c r="J225" t="str">
        <f>+VLOOKUP(I225,Catalogos!E:F,2,0)</f>
        <v>Otro medio</v>
      </c>
      <c r="K225">
        <f>IF(E225&lt;&gt;0,NETWORKDAYS.INTL(B225,E225,1,Inhabiles!A:A)-1,0)</f>
        <v>5</v>
      </c>
      <c r="L225">
        <v>0</v>
      </c>
      <c r="M225">
        <f t="shared" si="22"/>
        <v>1</v>
      </c>
      <c r="N225">
        <f t="shared" si="23"/>
        <v>0</v>
      </c>
      <c r="O225">
        <v>14</v>
      </c>
      <c r="P225">
        <f>+VLOOKUP(O225,Catalogos!$H$2:$I$102,2,0)</f>
        <v>1</v>
      </c>
      <c r="Q225" t="s">
        <v>2943</v>
      </c>
      <c r="R225">
        <v>0</v>
      </c>
      <c r="S225" t="str">
        <f>+VLOOKUP(A225,[1]BaseSAP!$B:$T,19,0)</f>
        <v>Balanza de pagos</v>
      </c>
      <c r="T225" t="str">
        <f>+VLOOKUP(S225,Catalogos!K:L,2,0)</f>
        <v>c) Estadísticas</v>
      </c>
      <c r="U225" t="e">
        <f>+VLOOKUP(A225,[2]LosTres!$A:$P,16,0)</f>
        <v>#N/A</v>
      </c>
      <c r="V225" t="e">
        <f>+VLOOKUP(A225,[2]LosTres!$A:$Y,25,0)</f>
        <v>#N/A</v>
      </c>
      <c r="W225" t="e">
        <f>+VLOOKUP(V225,Catalogos!P:R,3,0)</f>
        <v>#N/A</v>
      </c>
      <c r="X225" t="str">
        <f>+VLOOKUP(A225,[1]BaseSAP!$B:$S,18,0)</f>
        <v>Información pública</v>
      </c>
    </row>
    <row r="226" spans="1:24" hidden="1" x14ac:dyDescent="0.25">
      <c r="A226" s="100" t="s">
        <v>3018</v>
      </c>
      <c r="B226" s="90">
        <f>+VLOOKUP(A226,[1]BaseSAP!$B:$AB,15,0)</f>
        <v>42705</v>
      </c>
      <c r="C226" t="str">
        <f>+VLOOKUP(LEFT(A226,5),Catalogos!A:B,2,0)</f>
        <v>BM</v>
      </c>
      <c r="D226" t="str">
        <f>+VLOOKUP(LEFT(A226,5),Catalogos!A:C,3,0)</f>
        <v>Otro</v>
      </c>
      <c r="E226" s="90">
        <f>+VLOOKUP(A226,[1]BaseSAP!$B:$AB,27,0)</f>
        <v>42710</v>
      </c>
      <c r="F226">
        <f t="shared" si="20"/>
        <v>12</v>
      </c>
      <c r="G226">
        <f t="shared" si="21"/>
        <v>12</v>
      </c>
      <c r="H226">
        <v>0</v>
      </c>
      <c r="I226" s="92">
        <v>6</v>
      </c>
      <c r="J226" t="str">
        <f>+VLOOKUP(I226,Catalogos!E:F,2,0)</f>
        <v>Otro medio</v>
      </c>
      <c r="K226">
        <f>IF(E226&lt;&gt;0,NETWORKDAYS.INTL(B226,E226,1,Inhabiles!A:A)-1,0)</f>
        <v>3</v>
      </c>
      <c r="L226">
        <v>0</v>
      </c>
      <c r="M226">
        <f t="shared" si="22"/>
        <v>1</v>
      </c>
      <c r="N226">
        <f t="shared" si="23"/>
        <v>0</v>
      </c>
      <c r="O226">
        <v>14</v>
      </c>
      <c r="P226">
        <f>+VLOOKUP(O226,Catalogos!$H$2:$I$102,2,0)</f>
        <v>1</v>
      </c>
      <c r="Q226" t="s">
        <v>2943</v>
      </c>
      <c r="R226">
        <v>0</v>
      </c>
      <c r="S226" t="str">
        <f>+VLOOKUP(A226,[1]BaseSAP!$B:$T,19,0)</f>
        <v>Sueldos y salarios</v>
      </c>
      <c r="T226" t="str">
        <f>+VLOOKUP(S226,Catalogos!K:L,2,0)</f>
        <v>a) Sueldos</v>
      </c>
      <c r="U226" t="e">
        <f>+VLOOKUP(A226,[2]LosTres!$A:$P,16,0)</f>
        <v>#N/A</v>
      </c>
      <c r="V226" t="e">
        <f>+VLOOKUP(A226,[2]LosTres!$A:$Y,25,0)</f>
        <v>#N/A</v>
      </c>
      <c r="W226" t="e">
        <f>+VLOOKUP(V226,Catalogos!P:R,3,0)</f>
        <v>#N/A</v>
      </c>
      <c r="X226" t="str">
        <f>+VLOOKUP(A226,[1]BaseSAP!$B:$S,18,0)</f>
        <v>Información pública</v>
      </c>
    </row>
    <row r="227" spans="1:24" hidden="1" x14ac:dyDescent="0.25">
      <c r="A227" s="100" t="s">
        <v>3019</v>
      </c>
      <c r="B227" s="90">
        <f>+VLOOKUP(A227,[1]BaseSAP!$B:$AB,15,0)</f>
        <v>42706</v>
      </c>
      <c r="C227" t="str">
        <f>+VLOOKUP(LEFT(A227,5),Catalogos!A:B,2,0)</f>
        <v>BM</v>
      </c>
      <c r="D227" t="str">
        <f>+VLOOKUP(LEFT(A227,5),Catalogos!A:C,3,0)</f>
        <v>Otro</v>
      </c>
      <c r="E227" s="90">
        <f>+VLOOKUP(A227,[1]BaseSAP!$B:$AB,27,0)</f>
        <v>42709</v>
      </c>
      <c r="F227">
        <f t="shared" si="20"/>
        <v>12</v>
      </c>
      <c r="G227">
        <f t="shared" si="21"/>
        <v>12</v>
      </c>
      <c r="H227">
        <v>0</v>
      </c>
      <c r="I227" s="92">
        <v>6</v>
      </c>
      <c r="J227" t="str">
        <f>+VLOOKUP(I227,Catalogos!E:F,2,0)</f>
        <v>Otro medio</v>
      </c>
      <c r="K227">
        <f>IF(E227&lt;&gt;0,NETWORKDAYS.INTL(B227,E227,1,Inhabiles!A:A)-1,0)</f>
        <v>1</v>
      </c>
      <c r="L227">
        <v>0</v>
      </c>
      <c r="M227">
        <f t="shared" si="22"/>
        <v>1</v>
      </c>
      <c r="N227">
        <f t="shared" si="23"/>
        <v>0</v>
      </c>
      <c r="O227">
        <v>14</v>
      </c>
      <c r="P227">
        <f>+VLOOKUP(O227,Catalogos!$H$2:$I$102,2,0)</f>
        <v>1</v>
      </c>
      <c r="Q227" t="s">
        <v>2943</v>
      </c>
      <c r="R227">
        <v>0</v>
      </c>
      <c r="S227" t="str">
        <f>+VLOOKUP(A227,[1]BaseSAP!$B:$T,19,0)</f>
        <v>Acceso a la información</v>
      </c>
      <c r="T227" t="str">
        <f>+VLOOKUP(S227,Catalogos!K:L,2,0)</f>
        <v>h)  Otros*</v>
      </c>
      <c r="U227" t="e">
        <f>+VLOOKUP(A227,[2]LosTres!$A:$P,16,0)</f>
        <v>#N/A</v>
      </c>
      <c r="V227" t="e">
        <f>+VLOOKUP(A227,[2]LosTres!$A:$Y,25,0)</f>
        <v>#N/A</v>
      </c>
      <c r="W227" t="e">
        <f>+VLOOKUP(V227,Catalogos!P:R,3,0)</f>
        <v>#N/A</v>
      </c>
      <c r="X227" t="str">
        <f>+VLOOKUP(A227,[1]BaseSAP!$B:$S,18,0)</f>
        <v>Información no competencia del BM</v>
      </c>
    </row>
    <row r="228" spans="1:24" hidden="1" x14ac:dyDescent="0.25">
      <c r="A228" s="100" t="s">
        <v>3020</v>
      </c>
      <c r="B228" s="90">
        <f>+VLOOKUP(A228,[1]BaseSAP!$B:$AB,15,0)</f>
        <v>42724</v>
      </c>
      <c r="C228" t="str">
        <f>+VLOOKUP(LEFT(A228,5),Catalogos!A:B,2,0)</f>
        <v>BM</v>
      </c>
      <c r="D228" t="str">
        <f>+VLOOKUP(LEFT(A228,5),Catalogos!A:C,3,0)</f>
        <v>Otro</v>
      </c>
      <c r="E228" s="90">
        <f>+VLOOKUP(A228,[1]BaseSAP!$B:$AB,27,0)</f>
        <v>42727</v>
      </c>
      <c r="F228">
        <f t="shared" si="20"/>
        <v>12</v>
      </c>
      <c r="G228">
        <f t="shared" si="21"/>
        <v>12</v>
      </c>
      <c r="H228">
        <v>0</v>
      </c>
      <c r="I228" s="92">
        <v>6</v>
      </c>
      <c r="J228" t="str">
        <f>+VLOOKUP(I228,Catalogos!E:F,2,0)</f>
        <v>Otro medio</v>
      </c>
      <c r="K228">
        <f>IF(E228&lt;&gt;0,NETWORKDAYS.INTL(B228,E228,1,Inhabiles!A:A)-1,0)</f>
        <v>3</v>
      </c>
      <c r="L228">
        <v>0</v>
      </c>
      <c r="M228">
        <f t="shared" si="22"/>
        <v>1</v>
      </c>
      <c r="N228">
        <f t="shared" si="23"/>
        <v>0</v>
      </c>
      <c r="O228">
        <v>14</v>
      </c>
      <c r="P228">
        <f>+VLOOKUP(O228,Catalogos!$H$2:$I$102,2,0)</f>
        <v>1</v>
      </c>
      <c r="Q228" t="s">
        <v>2943</v>
      </c>
      <c r="R228">
        <v>0</v>
      </c>
      <c r="S228" t="str">
        <f>+VLOOKUP(A228,[1]BaseSAP!$B:$T,19,0)</f>
        <v>Cajeros, tarjetas y operaciones relativas</v>
      </c>
      <c r="T228" t="str">
        <f>+VLOOKUP(S228,Catalogos!K:L,2,0)</f>
        <v>c) Estadísticas</v>
      </c>
      <c r="U228" t="e">
        <f>+VLOOKUP(A228,[2]LosTres!$A:$P,16,0)</f>
        <v>#N/A</v>
      </c>
      <c r="V228" t="e">
        <f>+VLOOKUP(A228,[2]LosTres!$A:$Y,25,0)</f>
        <v>#N/A</v>
      </c>
      <c r="W228" t="e">
        <f>+VLOOKUP(V228,Catalogos!P:R,3,0)</f>
        <v>#N/A</v>
      </c>
      <c r="X228" t="str">
        <f>+VLOOKUP(A228,[1]BaseSAP!$B:$S,18,0)</f>
        <v>Información pública</v>
      </c>
    </row>
    <row r="229" spans="1:24" hidden="1" x14ac:dyDescent="0.25">
      <c r="A229" s="100" t="s">
        <v>3021</v>
      </c>
      <c r="B229" s="90">
        <f>+VLOOKUP(A229,[1]BaseSAP!$B:$AB,15,0)</f>
        <v>42724</v>
      </c>
      <c r="C229" t="str">
        <f>+VLOOKUP(LEFT(A229,5),Catalogos!A:B,2,0)</f>
        <v>BM</v>
      </c>
      <c r="D229" t="str">
        <f>+VLOOKUP(LEFT(A229,5),Catalogos!A:C,3,0)</f>
        <v>Otro</v>
      </c>
      <c r="E229" s="90">
        <f>+VLOOKUP(A229,[1]BaseSAP!$B:$AB,27,0)</f>
        <v>0</v>
      </c>
      <c r="F229">
        <f t="shared" si="20"/>
        <v>12</v>
      </c>
      <c r="G229">
        <f t="shared" si="21"/>
        <v>0</v>
      </c>
      <c r="H229">
        <v>0</v>
      </c>
      <c r="I229" s="92">
        <v>6</v>
      </c>
      <c r="J229" t="str">
        <f>+VLOOKUP(I229,Catalogos!E:F,2,0)</f>
        <v>Otro medio</v>
      </c>
      <c r="K229">
        <f>IF(E229&lt;&gt;0,NETWORKDAYS.INTL(B229,E229,1,Inhabiles!A:A)-1,0)</f>
        <v>0</v>
      </c>
      <c r="L229">
        <v>0</v>
      </c>
      <c r="M229">
        <f t="shared" si="22"/>
        <v>1</v>
      </c>
      <c r="N229">
        <f t="shared" si="23"/>
        <v>0</v>
      </c>
      <c r="O229">
        <v>14</v>
      </c>
      <c r="P229">
        <f>+VLOOKUP(O229,Catalogos!$H$2:$I$102,2,0)</f>
        <v>1</v>
      </c>
      <c r="Q229" t="s">
        <v>2943</v>
      </c>
      <c r="R229">
        <v>0</v>
      </c>
      <c r="S229">
        <f>+VLOOKUP(A229,[1]BaseSAP!$B:$T,19,0)</f>
        <v>0</v>
      </c>
      <c r="T229" t="e">
        <f>+VLOOKUP(S229,Catalogos!K:L,2,0)</f>
        <v>#N/A</v>
      </c>
      <c r="U229" t="e">
        <f>+VLOOKUP(A229,[2]LosTres!$A:$P,16,0)</f>
        <v>#N/A</v>
      </c>
      <c r="V229" t="e">
        <f>+VLOOKUP(A229,[2]LosTres!$A:$Y,25,0)</f>
        <v>#N/A</v>
      </c>
      <c r="W229" t="e">
        <f>+VLOOKUP(V229,Catalogos!P:R,3,0)</f>
        <v>#N/A</v>
      </c>
      <c r="X229">
        <f>+VLOOKUP(A229,[1]BaseSAP!$B:$S,18,0)</f>
        <v>0</v>
      </c>
    </row>
    <row r="230" spans="1:24" hidden="1" x14ac:dyDescent="0.25">
      <c r="A230" s="100" t="s">
        <v>3010</v>
      </c>
      <c r="B230" s="90">
        <f>+VLOOKUP(A230,[1]BaseSAP!$B:$AB,15,0)</f>
        <v>42683</v>
      </c>
      <c r="C230" t="str">
        <f>+VLOOKUP(LEFT(A230,5),Catalogos!A:B,2,0)</f>
        <v>BM</v>
      </c>
      <c r="D230" t="str">
        <f>+VLOOKUP(LEFT(A230,5),Catalogos!A:C,3,0)</f>
        <v>Otro</v>
      </c>
      <c r="E230" s="90">
        <f>+VLOOKUP(A230,[1]BaseSAP!$B:$AB,27,0)</f>
        <v>42699</v>
      </c>
      <c r="F230">
        <f t="shared" ref="F230:F251" si="24">+MONTH(B230)</f>
        <v>11</v>
      </c>
      <c r="G230">
        <f t="shared" ref="G230:G251" si="25">+IF(MONTH(E230)=1,0,MONTH(E230))</f>
        <v>11</v>
      </c>
      <c r="H230">
        <v>0</v>
      </c>
      <c r="I230" s="92">
        <v>6</v>
      </c>
      <c r="J230" t="str">
        <f>+VLOOKUP(I230,Catalogos!E:F,2,0)</f>
        <v>Otro medio</v>
      </c>
      <c r="K230">
        <f>IF(E230&lt;&gt;0,NETWORKDAYS.INTL(B230,E230,1,Inhabiles!A:A)-1,0)</f>
        <v>12</v>
      </c>
      <c r="L230">
        <v>0</v>
      </c>
      <c r="M230">
        <f t="shared" ref="M230:M231" si="26">+IF(AND(K230&lt;6,L230=0),1,0)</f>
        <v>0</v>
      </c>
      <c r="N230">
        <f t="shared" ref="N230:N231" si="27">+IF(K230&gt;20,1,0)</f>
        <v>0</v>
      </c>
      <c r="O230">
        <v>14</v>
      </c>
      <c r="P230">
        <f>+VLOOKUP(O230,Catalogos!$H$2:$I$102,2,0)</f>
        <v>1</v>
      </c>
      <c r="Q230" t="s">
        <v>2943</v>
      </c>
      <c r="R230">
        <v>0</v>
      </c>
      <c r="S230" t="str">
        <f>+VLOOKUP(A230,[1]BaseSAP!$B:$T,19,0)</f>
        <v>Tasas de interés</v>
      </c>
      <c r="T230" t="str">
        <f>+VLOOKUP(S230,Catalogos!K:L,2,0)</f>
        <v>c) Estadísticas</v>
      </c>
      <c r="U230" t="e">
        <f>+VLOOKUP(A230,[2]LosTres!$A:$P,16,0)</f>
        <v>#N/A</v>
      </c>
      <c r="V230" t="e">
        <f>+VLOOKUP(A230,[2]LosTres!$A:$Y,25,0)</f>
        <v>#N/A</v>
      </c>
      <c r="W230" t="e">
        <f>+VLOOKUP(V230,Catalogos!P:R,3,0)</f>
        <v>#N/A</v>
      </c>
      <c r="X230" t="str">
        <f>+VLOOKUP(A230,[1]BaseSAP!$B:$S,18,0)</f>
        <v>Información pública</v>
      </c>
    </row>
    <row r="231" spans="1:24" hidden="1" x14ac:dyDescent="0.25">
      <c r="A231" s="100" t="s">
        <v>3016</v>
      </c>
      <c r="B231" s="90">
        <f>+VLOOKUP(A231,[1]BaseSAP!$B:$AB,15,0)</f>
        <v>42702</v>
      </c>
      <c r="C231" t="str">
        <f>+VLOOKUP(LEFT(A231,5),Catalogos!A:B,2,0)</f>
        <v>BM</v>
      </c>
      <c r="D231" t="str">
        <f>+VLOOKUP(LEFT(A231,5),Catalogos!A:C,3,0)</f>
        <v>Otro</v>
      </c>
      <c r="E231" s="90">
        <f>+VLOOKUP(A231,[1]BaseSAP!$B:$AB,27,0)</f>
        <v>42713</v>
      </c>
      <c r="F231">
        <f t="shared" si="24"/>
        <v>11</v>
      </c>
      <c r="G231">
        <f t="shared" si="25"/>
        <v>12</v>
      </c>
      <c r="H231">
        <v>0</v>
      </c>
      <c r="I231" s="92">
        <v>6</v>
      </c>
      <c r="J231" t="str">
        <f>+VLOOKUP(I231,Catalogos!E:F,2,0)</f>
        <v>Otro medio</v>
      </c>
      <c r="K231">
        <f>IF(E231&lt;&gt;0,NETWORKDAYS.INTL(B231,E231,1,Inhabiles!A:A)-1,0)</f>
        <v>9</v>
      </c>
      <c r="L231">
        <v>0</v>
      </c>
      <c r="M231">
        <f t="shared" si="26"/>
        <v>0</v>
      </c>
      <c r="N231">
        <f t="shared" si="27"/>
        <v>0</v>
      </c>
      <c r="O231">
        <v>14</v>
      </c>
      <c r="P231">
        <f>+VLOOKUP(O231,Catalogos!$H$2:$I$102,2,0)</f>
        <v>1</v>
      </c>
      <c r="Q231" t="s">
        <v>2943</v>
      </c>
      <c r="R231">
        <v>0</v>
      </c>
      <c r="S231" t="str">
        <f>+VLOOKUP(A231,[1]BaseSAP!$B:$T,19,0)</f>
        <v>Tasas de interés</v>
      </c>
      <c r="T231" t="str">
        <f>+VLOOKUP(S231,Catalogos!K:L,2,0)</f>
        <v>c) Estadísticas</v>
      </c>
      <c r="U231" t="e">
        <f>+VLOOKUP(A231,[2]LosTres!$A:$P,16,0)</f>
        <v>#N/A</v>
      </c>
      <c r="V231" t="e">
        <f>+VLOOKUP(A231,[2]LosTres!$A:$Y,25,0)</f>
        <v>#N/A</v>
      </c>
      <c r="W231" t="e">
        <f>+VLOOKUP(V231,Catalogos!P:R,3,0)</f>
        <v>#N/A</v>
      </c>
      <c r="X231" t="str">
        <f>+VLOOKUP(A231,[1]BaseSAP!$B:$S,18,0)</f>
        <v>Información pública</v>
      </c>
    </row>
    <row r="232" spans="1:24" hidden="1" x14ac:dyDescent="0.25">
      <c r="A232" s="100">
        <v>6110000021316</v>
      </c>
      <c r="B232" s="90">
        <f>+VLOOKUP(A232,[1]BaseSAP!$B:$AB,15,0)</f>
        <v>42618</v>
      </c>
      <c r="C232" t="str">
        <f>+VLOOKUP(LEFT(A232,5),Catalogos!A:B,2,0)</f>
        <v>BM</v>
      </c>
      <c r="D232" t="str">
        <f>+VLOOKUP(LEFT(A232,5),Catalogos!A:C,3,0)</f>
        <v>Sistema de Solicitudes de la Plataforma Nacional de Transparencia</v>
      </c>
      <c r="E232" s="90">
        <f>+VLOOKUP(A232,[1]BaseSAP!$B:$AB,27,0)</f>
        <v>42646</v>
      </c>
      <c r="F232">
        <f t="shared" si="24"/>
        <v>9</v>
      </c>
      <c r="G232">
        <f t="shared" si="25"/>
        <v>10</v>
      </c>
      <c r="I232" s="92"/>
    </row>
    <row r="233" spans="1:24" hidden="1" x14ac:dyDescent="0.25">
      <c r="A233" s="100">
        <v>6110000021416</v>
      </c>
      <c r="B233" s="90">
        <f>+VLOOKUP(A233,[1]BaseSAP!$B:$AB,15,0)</f>
        <v>42618</v>
      </c>
      <c r="C233" t="str">
        <f>+VLOOKUP(LEFT(A233,5),Catalogos!A:B,2,0)</f>
        <v>BM</v>
      </c>
      <c r="D233" t="str">
        <f>+VLOOKUP(LEFT(A233,5),Catalogos!A:C,3,0)</f>
        <v>Sistema de Solicitudes de la Plataforma Nacional de Transparencia</v>
      </c>
      <c r="E233" s="90">
        <f>+VLOOKUP(A233,[1]BaseSAP!$B:$AB,27,0)</f>
        <v>42661</v>
      </c>
      <c r="F233">
        <f t="shared" si="24"/>
        <v>9</v>
      </c>
      <c r="G233">
        <f t="shared" si="25"/>
        <v>10</v>
      </c>
      <c r="I233" s="92"/>
    </row>
    <row r="234" spans="1:24" hidden="1" x14ac:dyDescent="0.25">
      <c r="A234" s="100">
        <v>6110000021816</v>
      </c>
      <c r="B234" s="90">
        <f>+VLOOKUP(A234,[1]BaseSAP!$B:$AB,15,0)</f>
        <v>42621</v>
      </c>
      <c r="C234" t="str">
        <f>+VLOOKUP(LEFT(A234,5),Catalogos!A:B,2,0)</f>
        <v>BM</v>
      </c>
      <c r="D234" t="str">
        <f>+VLOOKUP(LEFT(A234,5),Catalogos!A:C,3,0)</f>
        <v>Sistema de Solicitudes de la Plataforma Nacional de Transparencia</v>
      </c>
      <c r="E234" s="90">
        <f>+VLOOKUP(A234,[1]BaseSAP!$B:$AB,27,0)</f>
        <v>42646</v>
      </c>
      <c r="F234">
        <f t="shared" si="24"/>
        <v>9</v>
      </c>
      <c r="G234">
        <f t="shared" si="25"/>
        <v>10</v>
      </c>
      <c r="I234" s="92"/>
    </row>
    <row r="235" spans="1:24" hidden="1" x14ac:dyDescent="0.25">
      <c r="A235" s="100" t="s">
        <v>3038</v>
      </c>
      <c r="B235" s="90">
        <f>+VLOOKUP(A235,[1]BaseSAP!$B:$AB,15,0)</f>
        <v>42625</v>
      </c>
      <c r="C235" t="str">
        <f>+VLOOKUP(LEFT(A235,5),Catalogos!A:B,2,0)</f>
        <v>BM</v>
      </c>
      <c r="D235" t="str">
        <f>+VLOOKUP(LEFT(A235,5),Catalogos!A:C,3,0)</f>
        <v>Otro</v>
      </c>
      <c r="E235" s="90">
        <f>+VLOOKUP(A235,[1]BaseSAP!$B:$AB,27,0)</f>
        <v>42655</v>
      </c>
      <c r="F235">
        <f t="shared" si="24"/>
        <v>9</v>
      </c>
      <c r="G235">
        <f t="shared" si="25"/>
        <v>10</v>
      </c>
      <c r="I235" s="92"/>
    </row>
    <row r="236" spans="1:24" hidden="1" x14ac:dyDescent="0.25">
      <c r="A236" s="100">
        <v>6110000023416</v>
      </c>
      <c r="B236" s="90">
        <f>+VLOOKUP(A236,[1]BaseSAP!$B:$AB,15,0)</f>
        <v>42632</v>
      </c>
      <c r="C236" t="str">
        <f>+VLOOKUP(LEFT(A236,5),Catalogos!A:B,2,0)</f>
        <v>BM</v>
      </c>
      <c r="D236" t="str">
        <f>+VLOOKUP(LEFT(A236,5),Catalogos!A:C,3,0)</f>
        <v>Sistema de Solicitudes de la Plataforma Nacional de Transparencia</v>
      </c>
      <c r="E236" s="90">
        <f>+VLOOKUP(A236,[1]BaseSAP!$B:$AB,27,0)</f>
        <v>42653</v>
      </c>
      <c r="F236">
        <f t="shared" si="24"/>
        <v>9</v>
      </c>
      <c r="G236">
        <f t="shared" si="25"/>
        <v>10</v>
      </c>
      <c r="I236" s="92"/>
    </row>
    <row r="237" spans="1:24" hidden="1" x14ac:dyDescent="0.25">
      <c r="A237" s="100">
        <v>6110000023616</v>
      </c>
      <c r="B237" s="90">
        <f>+VLOOKUP(A237,[1]BaseSAP!$B:$AB,15,0)</f>
        <v>42632</v>
      </c>
      <c r="C237" t="str">
        <f>+VLOOKUP(LEFT(A237,5),Catalogos!A:B,2,0)</f>
        <v>BM</v>
      </c>
      <c r="D237" t="str">
        <f>+VLOOKUP(LEFT(A237,5),Catalogos!A:C,3,0)</f>
        <v>Sistema de Solicitudes de la Plataforma Nacional de Transparencia</v>
      </c>
      <c r="E237" s="90">
        <f>+VLOOKUP(A237,[1]BaseSAP!$B:$AB,27,0)</f>
        <v>42646</v>
      </c>
      <c r="F237">
        <f t="shared" si="24"/>
        <v>9</v>
      </c>
      <c r="G237">
        <f t="shared" si="25"/>
        <v>10</v>
      </c>
      <c r="I237" s="92"/>
    </row>
    <row r="238" spans="1:24" hidden="1" x14ac:dyDescent="0.25">
      <c r="A238" s="100" t="s">
        <v>3039</v>
      </c>
      <c r="B238" s="90">
        <f>+VLOOKUP(A238,[1]BaseSAP!$B:$AB,15,0)</f>
        <v>42632</v>
      </c>
      <c r="C238" t="str">
        <f>+VLOOKUP(LEFT(A238,5),Catalogos!A:B,2,0)</f>
        <v>BM</v>
      </c>
      <c r="D238" t="str">
        <f>+VLOOKUP(LEFT(A238,5),Catalogos!A:C,3,0)</f>
        <v>Otro</v>
      </c>
      <c r="E238" s="90">
        <f>+VLOOKUP(A238,[1]BaseSAP!$B:$AB,27,0)</f>
        <v>42655</v>
      </c>
      <c r="F238">
        <f t="shared" si="24"/>
        <v>9</v>
      </c>
      <c r="G238">
        <f t="shared" si="25"/>
        <v>10</v>
      </c>
      <c r="I238" s="92"/>
    </row>
    <row r="239" spans="1:24" hidden="1" x14ac:dyDescent="0.25">
      <c r="A239" s="100">
        <v>6110000024316</v>
      </c>
      <c r="B239" s="90">
        <f>+VLOOKUP(A239,[1]BaseSAP!$B:$AB,15,0)</f>
        <v>42633</v>
      </c>
      <c r="C239" t="str">
        <f>+VLOOKUP(LEFT(A239,5),Catalogos!A:B,2,0)</f>
        <v>BM</v>
      </c>
      <c r="D239" t="str">
        <f>+VLOOKUP(LEFT(A239,5),Catalogos!A:C,3,0)</f>
        <v>Sistema de Solicitudes de la Plataforma Nacional de Transparencia</v>
      </c>
      <c r="E239" s="90">
        <f>+VLOOKUP(A239,[1]BaseSAP!$B:$AB,27,0)</f>
        <v>42648</v>
      </c>
      <c r="F239">
        <f t="shared" si="24"/>
        <v>9</v>
      </c>
      <c r="G239">
        <f t="shared" si="25"/>
        <v>10</v>
      </c>
      <c r="I239" s="92"/>
    </row>
    <row r="240" spans="1:24" hidden="1" x14ac:dyDescent="0.25">
      <c r="A240" s="100">
        <v>6110000024416</v>
      </c>
      <c r="B240" s="90">
        <f>+VLOOKUP(A240,[1]BaseSAP!$B:$AB,15,0)</f>
        <v>42634</v>
      </c>
      <c r="C240" t="str">
        <f>+VLOOKUP(LEFT(A240,5),Catalogos!A:B,2,0)</f>
        <v>BM</v>
      </c>
      <c r="D240" t="str">
        <f>+VLOOKUP(LEFT(A240,5),Catalogos!A:C,3,0)</f>
        <v>Sistema de Solicitudes de la Plataforma Nacional de Transparencia</v>
      </c>
      <c r="E240" s="90">
        <f>+VLOOKUP(A240,[1]BaseSAP!$B:$AB,27,0)</f>
        <v>42662</v>
      </c>
      <c r="F240">
        <f t="shared" si="24"/>
        <v>9</v>
      </c>
      <c r="G240">
        <f t="shared" si="25"/>
        <v>10</v>
      </c>
      <c r="I240" s="92"/>
    </row>
    <row r="241" spans="1:9" hidden="1" x14ac:dyDescent="0.25">
      <c r="A241" s="100">
        <v>6110000024516</v>
      </c>
      <c r="B241" s="90">
        <f>+VLOOKUP(A241,[1]BaseSAP!$B:$AB,15,0)</f>
        <v>42634</v>
      </c>
      <c r="C241" t="str">
        <f>+VLOOKUP(LEFT(A241,5),Catalogos!A:B,2,0)</f>
        <v>BM</v>
      </c>
      <c r="D241" t="str">
        <f>+VLOOKUP(LEFT(A241,5),Catalogos!A:C,3,0)</f>
        <v>Sistema de Solicitudes de la Plataforma Nacional de Transparencia</v>
      </c>
      <c r="E241" s="90">
        <f>+VLOOKUP(A241,[1]BaseSAP!$B:$AB,27,0)</f>
        <v>42662</v>
      </c>
      <c r="F241">
        <f t="shared" si="24"/>
        <v>9</v>
      </c>
      <c r="G241">
        <f t="shared" si="25"/>
        <v>10</v>
      </c>
      <c r="I241" s="92"/>
    </row>
    <row r="242" spans="1:9" hidden="1" x14ac:dyDescent="0.25">
      <c r="A242" s="100" t="s">
        <v>3040</v>
      </c>
      <c r="B242" s="90">
        <f>+VLOOKUP(A242,[1]BaseSAP!$B:$AB,15,0)</f>
        <v>42634</v>
      </c>
      <c r="C242" t="str">
        <f>+VLOOKUP(LEFT(A242,5),Catalogos!A:B,2,0)</f>
        <v>BM</v>
      </c>
      <c r="D242" t="str">
        <f>+VLOOKUP(LEFT(A242,5),Catalogos!A:C,3,0)</f>
        <v>Otro</v>
      </c>
      <c r="E242" s="90">
        <f>+VLOOKUP(A242,[1]BaseSAP!$B:$AB,27,0)</f>
        <v>42648</v>
      </c>
      <c r="F242">
        <f t="shared" si="24"/>
        <v>9</v>
      </c>
      <c r="G242">
        <f t="shared" si="25"/>
        <v>10</v>
      </c>
      <c r="I242" s="92"/>
    </row>
    <row r="243" spans="1:9" hidden="1" x14ac:dyDescent="0.25">
      <c r="A243" s="100">
        <v>6110000024816</v>
      </c>
      <c r="B243" s="90">
        <f>+VLOOKUP(A243,[1]BaseSAP!$B:$AB,15,0)</f>
        <v>42635</v>
      </c>
      <c r="C243" t="str">
        <f>+VLOOKUP(LEFT(A243,5),Catalogos!A:B,2,0)</f>
        <v>BM</v>
      </c>
      <c r="D243" t="str">
        <f>+VLOOKUP(LEFT(A243,5),Catalogos!A:C,3,0)</f>
        <v>Sistema de Solicitudes de la Plataforma Nacional de Transparencia</v>
      </c>
      <c r="E243" s="90">
        <f>+VLOOKUP(A243,[1]BaseSAP!$B:$AB,27,0)</f>
        <v>42648</v>
      </c>
      <c r="F243">
        <f t="shared" si="24"/>
        <v>9</v>
      </c>
      <c r="G243">
        <f t="shared" si="25"/>
        <v>10</v>
      </c>
      <c r="I243" s="92"/>
    </row>
    <row r="244" spans="1:9" hidden="1" x14ac:dyDescent="0.25">
      <c r="A244" s="100">
        <v>6110000024916</v>
      </c>
      <c r="B244" s="90">
        <f>+VLOOKUP(A244,[1]BaseSAP!$B:$AB,15,0)</f>
        <v>42635</v>
      </c>
      <c r="C244" t="str">
        <f>+VLOOKUP(LEFT(A244,5),Catalogos!A:B,2,0)</f>
        <v>BM</v>
      </c>
      <c r="D244" t="str">
        <f>+VLOOKUP(LEFT(A244,5),Catalogos!A:C,3,0)</f>
        <v>Sistema de Solicitudes de la Plataforma Nacional de Transparencia</v>
      </c>
      <c r="E244" s="90">
        <f>+VLOOKUP(A244,[1]BaseSAP!$B:$AB,27,0)</f>
        <v>42662</v>
      </c>
      <c r="F244">
        <f t="shared" si="24"/>
        <v>9</v>
      </c>
      <c r="G244">
        <f t="shared" si="25"/>
        <v>10</v>
      </c>
      <c r="I244" s="92"/>
    </row>
    <row r="245" spans="1:9" hidden="1" x14ac:dyDescent="0.25">
      <c r="A245" s="100">
        <v>6110000025016</v>
      </c>
      <c r="B245" s="90">
        <f>+VLOOKUP(A245,[1]BaseSAP!$B:$AB,15,0)</f>
        <v>42635</v>
      </c>
      <c r="C245" t="str">
        <f>+VLOOKUP(LEFT(A245,5),Catalogos!A:B,2,0)</f>
        <v>BM</v>
      </c>
      <c r="D245" t="str">
        <f>+VLOOKUP(LEFT(A245,5),Catalogos!A:C,3,0)</f>
        <v>Sistema de Solicitudes de la Plataforma Nacional de Transparencia</v>
      </c>
      <c r="E245" s="90">
        <f>+VLOOKUP(A245,[1]BaseSAP!$B:$AB,27,0)</f>
        <v>42662</v>
      </c>
      <c r="F245">
        <f t="shared" si="24"/>
        <v>9</v>
      </c>
      <c r="G245">
        <f t="shared" si="25"/>
        <v>10</v>
      </c>
      <c r="I245" s="92"/>
    </row>
    <row r="246" spans="1:9" hidden="1" x14ac:dyDescent="0.25">
      <c r="A246" s="100" t="s">
        <v>3041</v>
      </c>
      <c r="B246" s="90">
        <f>+VLOOKUP(A246,[1]BaseSAP!$B:$AB,15,0)</f>
        <v>42639</v>
      </c>
      <c r="C246" t="str">
        <f>+VLOOKUP(LEFT(A246,5),Catalogos!A:B,2,0)</f>
        <v>BM</v>
      </c>
      <c r="D246" t="str">
        <f>+VLOOKUP(LEFT(A246,5),Catalogos!A:C,3,0)</f>
        <v>Otro</v>
      </c>
      <c r="E246" s="90">
        <f>+VLOOKUP(A246,[1]BaseSAP!$B:$AB,27,0)</f>
        <v>42664</v>
      </c>
      <c r="F246">
        <f t="shared" si="24"/>
        <v>9</v>
      </c>
      <c r="G246">
        <f t="shared" si="25"/>
        <v>10</v>
      </c>
      <c r="I246" s="92"/>
    </row>
    <row r="247" spans="1:9" hidden="1" x14ac:dyDescent="0.25">
      <c r="A247" s="100" t="s">
        <v>3042</v>
      </c>
      <c r="B247" s="90">
        <f>+VLOOKUP(A247,[1]BaseSAP!$B:$AB,15,0)</f>
        <v>42640</v>
      </c>
      <c r="C247" t="str">
        <f>+VLOOKUP(LEFT(A247,5),Catalogos!A:B,2,0)</f>
        <v>BM</v>
      </c>
      <c r="D247" t="str">
        <f>+VLOOKUP(LEFT(A247,5),Catalogos!A:C,3,0)</f>
        <v>Otro</v>
      </c>
      <c r="E247" s="90">
        <f>+VLOOKUP(A247,[1]BaseSAP!$B:$AB,27,0)</f>
        <v>42648</v>
      </c>
      <c r="F247">
        <f t="shared" si="24"/>
        <v>9</v>
      </c>
      <c r="G247">
        <f t="shared" si="25"/>
        <v>10</v>
      </c>
      <c r="I247" s="92"/>
    </row>
    <row r="248" spans="1:9" hidden="1" x14ac:dyDescent="0.25">
      <c r="A248" s="100">
        <v>6110000025316</v>
      </c>
      <c r="B248" s="90">
        <f>+VLOOKUP(A248,[1]BaseSAP!$B:$AB,15,0)</f>
        <v>42640</v>
      </c>
      <c r="C248" t="str">
        <f>+VLOOKUP(LEFT(A248,5),Catalogos!A:B,2,0)</f>
        <v>BM</v>
      </c>
      <c r="D248" t="str">
        <f>+VLOOKUP(LEFT(A248,5),Catalogos!A:C,3,0)</f>
        <v>Sistema de Solicitudes de la Plataforma Nacional de Transparencia</v>
      </c>
      <c r="E248" s="90">
        <f>+VLOOKUP(A248,[1]BaseSAP!$B:$AB,27,0)</f>
        <v>42663</v>
      </c>
      <c r="F248">
        <f t="shared" si="24"/>
        <v>9</v>
      </c>
      <c r="G248">
        <f t="shared" si="25"/>
        <v>10</v>
      </c>
      <c r="I248" s="92"/>
    </row>
    <row r="249" spans="1:9" hidden="1" x14ac:dyDescent="0.25">
      <c r="A249" s="100">
        <v>6110000025416</v>
      </c>
      <c r="B249" s="90">
        <f>+VLOOKUP(A249,[1]BaseSAP!$B:$AB,15,0)</f>
        <v>42641</v>
      </c>
      <c r="C249" t="str">
        <f>+VLOOKUP(LEFT(A249,5),Catalogos!A:B,2,0)</f>
        <v>BM</v>
      </c>
      <c r="D249" t="str">
        <f>+VLOOKUP(LEFT(A249,5),Catalogos!A:C,3,0)</f>
        <v>Sistema de Solicitudes de la Plataforma Nacional de Transparencia</v>
      </c>
      <c r="E249" s="90">
        <f>+VLOOKUP(A249,[1]BaseSAP!$B:$AB,27,0)</f>
        <v>42684</v>
      </c>
      <c r="F249">
        <f t="shared" si="24"/>
        <v>9</v>
      </c>
      <c r="G249">
        <f t="shared" si="25"/>
        <v>11</v>
      </c>
      <c r="I249" s="92"/>
    </row>
    <row r="250" spans="1:9" hidden="1" x14ac:dyDescent="0.25">
      <c r="A250" s="100">
        <v>6110000025516</v>
      </c>
      <c r="B250" s="90">
        <f>+VLOOKUP(A250,[1]BaseSAP!$B:$AB,15,0)</f>
        <v>42641</v>
      </c>
      <c r="C250" t="str">
        <f>+VLOOKUP(LEFT(A250,5),Catalogos!A:B,2,0)</f>
        <v>BM</v>
      </c>
      <c r="D250" t="str">
        <f>+VLOOKUP(LEFT(A250,5),Catalogos!A:C,3,0)</f>
        <v>Sistema de Solicitudes de la Plataforma Nacional de Transparencia</v>
      </c>
      <c r="E250" s="90">
        <f>+VLOOKUP(A250,[1]BaseSAP!$B:$AB,27,0)</f>
        <v>42663</v>
      </c>
      <c r="F250">
        <f t="shared" si="24"/>
        <v>9</v>
      </c>
      <c r="G250">
        <f t="shared" si="25"/>
        <v>10</v>
      </c>
      <c r="I250" s="92"/>
    </row>
    <row r="251" spans="1:9" hidden="1" x14ac:dyDescent="0.25">
      <c r="A251" s="100">
        <v>6110000025616</v>
      </c>
      <c r="B251" s="90">
        <f>+VLOOKUP(A251,[1]BaseSAP!$B:$AB,15,0)</f>
        <v>42642</v>
      </c>
      <c r="C251" t="str">
        <f>+VLOOKUP(LEFT(A251,5),Catalogos!A:B,2,0)</f>
        <v>BM</v>
      </c>
      <c r="D251" t="str">
        <f>+VLOOKUP(LEFT(A251,5),Catalogos!A:C,3,0)</f>
        <v>Sistema de Solicitudes de la Plataforma Nacional de Transparencia</v>
      </c>
      <c r="E251" s="90">
        <f>+VLOOKUP(A251,[1]BaseSAP!$B:$AB,27,0)</f>
        <v>42669</v>
      </c>
      <c r="F251">
        <f t="shared" si="24"/>
        <v>9</v>
      </c>
      <c r="G251">
        <f t="shared" si="25"/>
        <v>10</v>
      </c>
      <c r="I251" s="92"/>
    </row>
  </sheetData>
  <autoFilter ref="A1:X251">
    <filterColumn colId="2">
      <filters>
        <filter val="FMP"/>
      </filters>
    </filterColumn>
  </autoFilter>
  <sortState ref="A2:A231">
    <sortCondition ref="A2:A23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4"/>
  <sheetViews>
    <sheetView topLeftCell="A127" workbookViewId="0">
      <selection activeCell="F149" sqref="F149"/>
    </sheetView>
  </sheetViews>
  <sheetFormatPr baseColWidth="10" defaultRowHeight="15" x14ac:dyDescent="0.25"/>
  <cols>
    <col min="3" max="3" width="60.5703125" bestFit="1" customWidth="1"/>
    <col min="6" max="6" width="45.140625" bestFit="1" customWidth="1"/>
    <col min="11" max="11" width="34.7109375" bestFit="1" customWidth="1"/>
  </cols>
  <sheetData>
    <row r="1" spans="1:18" x14ac:dyDescent="0.25">
      <c r="A1" t="s">
        <v>2921</v>
      </c>
      <c r="B1" t="s">
        <v>2922</v>
      </c>
      <c r="E1" t="s">
        <v>2932</v>
      </c>
      <c r="F1" t="s">
        <v>2922</v>
      </c>
      <c r="H1" t="s">
        <v>2939</v>
      </c>
      <c r="I1" t="s">
        <v>2940</v>
      </c>
      <c r="K1" t="s">
        <v>2944</v>
      </c>
      <c r="P1" s="43" t="s">
        <v>2994</v>
      </c>
    </row>
    <row r="2" spans="1:18" x14ac:dyDescent="0.25">
      <c r="A2" s="91" t="s">
        <v>2919</v>
      </c>
      <c r="B2" t="s">
        <v>2923</v>
      </c>
      <c r="C2" t="s">
        <v>15</v>
      </c>
      <c r="E2">
        <v>2</v>
      </c>
      <c r="F2" t="s">
        <v>3</v>
      </c>
      <c r="H2">
        <v>0</v>
      </c>
      <c r="I2">
        <v>14</v>
      </c>
      <c r="K2" t="s">
        <v>2945</v>
      </c>
      <c r="L2" t="s">
        <v>70</v>
      </c>
      <c r="P2" s="43">
        <v>22</v>
      </c>
      <c r="Q2" s="12" t="s">
        <v>2659</v>
      </c>
      <c r="R2" s="34" t="s">
        <v>2661</v>
      </c>
    </row>
    <row r="3" spans="1:18" x14ac:dyDescent="0.25">
      <c r="A3" s="91" t="s">
        <v>2920</v>
      </c>
      <c r="B3" t="s">
        <v>2924</v>
      </c>
      <c r="C3" t="s">
        <v>15</v>
      </c>
      <c r="E3">
        <v>3</v>
      </c>
      <c r="F3" t="s">
        <v>4</v>
      </c>
      <c r="H3">
        <v>1</v>
      </c>
      <c r="I3">
        <v>1</v>
      </c>
      <c r="K3" t="s">
        <v>2946</v>
      </c>
      <c r="L3" t="s">
        <v>67</v>
      </c>
      <c r="P3" s="43">
        <v>21</v>
      </c>
      <c r="Q3" s="12" t="s">
        <v>2659</v>
      </c>
      <c r="R3" s="34" t="s">
        <v>2660</v>
      </c>
    </row>
    <row r="4" spans="1:18" x14ac:dyDescent="0.25">
      <c r="A4" t="s">
        <v>2925</v>
      </c>
      <c r="B4" t="s">
        <v>2923</v>
      </c>
      <c r="C4" t="s">
        <v>22</v>
      </c>
      <c r="E4">
        <v>5</v>
      </c>
      <c r="F4" t="s">
        <v>6</v>
      </c>
      <c r="H4">
        <v>2</v>
      </c>
      <c r="I4">
        <v>1</v>
      </c>
      <c r="K4" t="s">
        <v>2947</v>
      </c>
      <c r="L4" t="s">
        <v>126</v>
      </c>
      <c r="P4" s="43">
        <v>40</v>
      </c>
      <c r="Q4" s="12" t="s">
        <v>2672</v>
      </c>
      <c r="R4" s="12" t="s">
        <v>2672</v>
      </c>
    </row>
    <row r="5" spans="1:18" x14ac:dyDescent="0.25">
      <c r="A5" t="s">
        <v>2926</v>
      </c>
      <c r="B5" t="s">
        <v>2924</v>
      </c>
      <c r="C5" t="s">
        <v>22</v>
      </c>
      <c r="E5">
        <v>6</v>
      </c>
      <c r="F5" t="s">
        <v>7</v>
      </c>
      <c r="H5">
        <v>3</v>
      </c>
      <c r="I5">
        <v>1</v>
      </c>
      <c r="K5" t="s">
        <v>2948</v>
      </c>
      <c r="L5" t="s">
        <v>126</v>
      </c>
      <c r="P5" s="43">
        <v>51</v>
      </c>
      <c r="Q5" s="12" t="s">
        <v>2654</v>
      </c>
      <c r="R5" s="34" t="s">
        <v>2657</v>
      </c>
    </row>
    <row r="6" spans="1:18" x14ac:dyDescent="0.25">
      <c r="A6" t="s">
        <v>2927</v>
      </c>
      <c r="B6" t="s">
        <v>2923</v>
      </c>
      <c r="C6" t="s">
        <v>22</v>
      </c>
      <c r="E6" s="94">
        <v>7</v>
      </c>
      <c r="F6" s="94" t="s">
        <v>2992</v>
      </c>
      <c r="H6">
        <v>4</v>
      </c>
      <c r="I6">
        <v>1</v>
      </c>
      <c r="K6" t="s">
        <v>2949</v>
      </c>
      <c r="L6" t="s">
        <v>85</v>
      </c>
      <c r="P6" s="43">
        <v>0</v>
      </c>
    </row>
    <row r="7" spans="1:18" x14ac:dyDescent="0.25">
      <c r="A7" t="s">
        <v>3022</v>
      </c>
      <c r="B7" t="s">
        <v>2923</v>
      </c>
      <c r="C7" t="s">
        <v>22</v>
      </c>
      <c r="E7" s="94">
        <v>4</v>
      </c>
      <c r="F7" s="94" t="s">
        <v>2992</v>
      </c>
      <c r="H7">
        <v>5</v>
      </c>
      <c r="I7">
        <v>1</v>
      </c>
      <c r="K7" t="s">
        <v>2950</v>
      </c>
      <c r="L7" t="s">
        <v>69</v>
      </c>
      <c r="P7" s="43">
        <v>13</v>
      </c>
      <c r="Q7" s="12" t="s">
        <v>2654</v>
      </c>
      <c r="R7" s="34" t="s">
        <v>2657</v>
      </c>
    </row>
    <row r="8" spans="1:18" x14ac:dyDescent="0.25">
      <c r="H8">
        <v>6</v>
      </c>
      <c r="I8">
        <v>1</v>
      </c>
      <c r="K8" t="s">
        <v>2951</v>
      </c>
      <c r="L8" t="s">
        <v>62</v>
      </c>
      <c r="P8" s="43">
        <v>50</v>
      </c>
      <c r="Q8" s="12" t="s">
        <v>2679</v>
      </c>
      <c r="R8" s="12" t="s">
        <v>2679</v>
      </c>
    </row>
    <row r="9" spans="1:18" x14ac:dyDescent="0.25">
      <c r="H9">
        <v>7</v>
      </c>
      <c r="I9">
        <v>1</v>
      </c>
      <c r="K9" t="s">
        <v>2952</v>
      </c>
      <c r="L9" t="s">
        <v>108</v>
      </c>
      <c r="P9" s="43">
        <v>32</v>
      </c>
      <c r="Q9" s="12" t="s">
        <v>2668</v>
      </c>
      <c r="R9" s="34" t="s">
        <v>2670</v>
      </c>
    </row>
    <row r="10" spans="1:18" x14ac:dyDescent="0.25">
      <c r="H10">
        <v>8</v>
      </c>
      <c r="I10">
        <v>1</v>
      </c>
      <c r="K10" t="s">
        <v>2953</v>
      </c>
      <c r="L10" t="s">
        <v>67</v>
      </c>
      <c r="P10" s="43">
        <v>20</v>
      </c>
      <c r="Q10" s="12" t="s">
        <v>2659</v>
      </c>
      <c r="R10" s="12" t="s">
        <v>2659</v>
      </c>
    </row>
    <row r="11" spans="1:18" x14ac:dyDescent="0.25">
      <c r="H11">
        <v>9</v>
      </c>
      <c r="I11">
        <v>1</v>
      </c>
      <c r="K11" t="s">
        <v>2954</v>
      </c>
      <c r="L11" t="s">
        <v>70</v>
      </c>
      <c r="P11" s="43">
        <v>24</v>
      </c>
      <c r="Q11" s="12" t="s">
        <v>2659</v>
      </c>
      <c r="R11" s="34" t="s">
        <v>2663</v>
      </c>
    </row>
    <row r="12" spans="1:18" x14ac:dyDescent="0.25">
      <c r="H12">
        <v>10</v>
      </c>
      <c r="I12">
        <v>1</v>
      </c>
      <c r="K12" t="s">
        <v>2955</v>
      </c>
      <c r="L12" t="s">
        <v>108</v>
      </c>
      <c r="P12" s="43">
        <v>14</v>
      </c>
      <c r="Q12" s="12" t="s">
        <v>2654</v>
      </c>
      <c r="R12" s="34" t="s">
        <v>2658</v>
      </c>
    </row>
    <row r="13" spans="1:18" x14ac:dyDescent="0.25">
      <c r="H13">
        <v>11</v>
      </c>
      <c r="I13">
        <v>1</v>
      </c>
      <c r="K13" t="s">
        <v>2956</v>
      </c>
      <c r="L13" t="s">
        <v>69</v>
      </c>
      <c r="P13" s="43">
        <v>31</v>
      </c>
      <c r="Q13" s="12" t="s">
        <v>2668</v>
      </c>
      <c r="R13" s="34" t="s">
        <v>2669</v>
      </c>
    </row>
    <row r="14" spans="1:18" x14ac:dyDescent="0.25">
      <c r="H14">
        <v>12</v>
      </c>
      <c r="I14">
        <v>1</v>
      </c>
      <c r="K14" t="s">
        <v>2957</v>
      </c>
      <c r="L14" t="s">
        <v>62</v>
      </c>
      <c r="P14" s="43">
        <v>10</v>
      </c>
      <c r="Q14" s="12" t="s">
        <v>2654</v>
      </c>
      <c r="R14" s="12" t="s">
        <v>2654</v>
      </c>
    </row>
    <row r="15" spans="1:18" x14ac:dyDescent="0.25">
      <c r="H15">
        <v>13</v>
      </c>
      <c r="I15">
        <v>1</v>
      </c>
      <c r="K15" t="s">
        <v>2958</v>
      </c>
      <c r="L15" t="s">
        <v>70</v>
      </c>
      <c r="P15" s="43">
        <v>44</v>
      </c>
      <c r="Q15" s="12" t="s">
        <v>2672</v>
      </c>
      <c r="R15" s="34" t="s">
        <v>2676</v>
      </c>
    </row>
    <row r="16" spans="1:18" x14ac:dyDescent="0.25">
      <c r="H16">
        <v>14</v>
      </c>
      <c r="I16">
        <v>1</v>
      </c>
      <c r="K16" t="s">
        <v>2959</v>
      </c>
      <c r="L16" t="s">
        <v>61</v>
      </c>
      <c r="P16" s="43">
        <v>99</v>
      </c>
      <c r="Q16" s="12" t="s">
        <v>2679</v>
      </c>
      <c r="R16" s="34" t="s">
        <v>2689</v>
      </c>
    </row>
    <row r="17" spans="8:18" x14ac:dyDescent="0.25">
      <c r="H17">
        <v>15</v>
      </c>
      <c r="I17">
        <v>1</v>
      </c>
      <c r="K17" t="s">
        <v>2960</v>
      </c>
      <c r="L17" t="s">
        <v>69</v>
      </c>
      <c r="P17" s="43">
        <v>55</v>
      </c>
      <c r="Q17" s="12" t="s">
        <v>2679</v>
      </c>
      <c r="R17" s="34" t="s">
        <v>2684</v>
      </c>
    </row>
    <row r="18" spans="8:18" x14ac:dyDescent="0.25">
      <c r="H18">
        <v>16</v>
      </c>
      <c r="I18">
        <v>1</v>
      </c>
      <c r="K18" t="s">
        <v>2961</v>
      </c>
      <c r="L18" t="s">
        <v>67</v>
      </c>
      <c r="P18" s="43">
        <v>45</v>
      </c>
      <c r="Q18" s="12" t="s">
        <v>2672</v>
      </c>
      <c r="R18" s="34" t="s">
        <v>2677</v>
      </c>
    </row>
    <row r="19" spans="8:18" x14ac:dyDescent="0.25">
      <c r="H19">
        <v>17</v>
      </c>
      <c r="I19">
        <v>1</v>
      </c>
      <c r="K19" t="s">
        <v>2962</v>
      </c>
      <c r="L19" t="s">
        <v>80</v>
      </c>
      <c r="P19" s="43">
        <v>30</v>
      </c>
      <c r="Q19" s="12" t="s">
        <v>2668</v>
      </c>
      <c r="R19" s="12" t="s">
        <v>2668</v>
      </c>
    </row>
    <row r="20" spans="8:18" x14ac:dyDescent="0.25">
      <c r="H20">
        <v>18</v>
      </c>
      <c r="I20">
        <v>2</v>
      </c>
      <c r="K20" t="s">
        <v>2963</v>
      </c>
      <c r="L20" t="s">
        <v>80</v>
      </c>
      <c r="P20" s="43">
        <v>28</v>
      </c>
      <c r="Q20" s="12" t="s">
        <v>2659</v>
      </c>
      <c r="R20" s="34" t="s">
        <v>2667</v>
      </c>
    </row>
    <row r="21" spans="8:18" x14ac:dyDescent="0.25">
      <c r="H21">
        <v>19</v>
      </c>
      <c r="I21">
        <v>2</v>
      </c>
      <c r="K21" t="s">
        <v>2964</v>
      </c>
      <c r="L21" t="s">
        <v>67</v>
      </c>
      <c r="P21" s="43">
        <v>26</v>
      </c>
      <c r="Q21" s="12" t="s">
        <v>2659</v>
      </c>
      <c r="R21" s="34" t="s">
        <v>2665</v>
      </c>
    </row>
    <row r="22" spans="8:18" x14ac:dyDescent="0.25">
      <c r="H22">
        <v>20</v>
      </c>
      <c r="I22">
        <v>3</v>
      </c>
      <c r="K22" t="s">
        <v>2965</v>
      </c>
      <c r="L22" t="s">
        <v>70</v>
      </c>
    </row>
    <row r="23" spans="8:18" x14ac:dyDescent="0.25">
      <c r="H23">
        <v>21</v>
      </c>
      <c r="I23">
        <v>3</v>
      </c>
      <c r="K23" t="s">
        <v>2966</v>
      </c>
      <c r="L23" t="s">
        <v>67</v>
      </c>
    </row>
    <row r="24" spans="8:18" x14ac:dyDescent="0.25">
      <c r="H24">
        <v>22</v>
      </c>
      <c r="I24">
        <v>3</v>
      </c>
      <c r="K24" t="s">
        <v>2967</v>
      </c>
      <c r="L24" t="s">
        <v>67</v>
      </c>
    </row>
    <row r="25" spans="8:18" x14ac:dyDescent="0.25">
      <c r="H25">
        <v>23</v>
      </c>
      <c r="I25">
        <v>3</v>
      </c>
      <c r="K25" t="s">
        <v>2968</v>
      </c>
      <c r="L25" t="s">
        <v>126</v>
      </c>
    </row>
    <row r="26" spans="8:18" x14ac:dyDescent="0.25">
      <c r="H26">
        <v>24</v>
      </c>
      <c r="I26">
        <v>3</v>
      </c>
      <c r="K26" t="s">
        <v>2969</v>
      </c>
      <c r="L26" t="s">
        <v>67</v>
      </c>
    </row>
    <row r="27" spans="8:18" x14ac:dyDescent="0.25">
      <c r="H27">
        <v>25</v>
      </c>
      <c r="I27">
        <v>4</v>
      </c>
      <c r="K27" t="s">
        <v>2970</v>
      </c>
      <c r="L27" t="s">
        <v>67</v>
      </c>
    </row>
    <row r="28" spans="8:18" x14ac:dyDescent="0.25">
      <c r="H28">
        <v>26</v>
      </c>
      <c r="I28">
        <v>4</v>
      </c>
      <c r="K28" t="s">
        <v>2971</v>
      </c>
      <c r="L28" t="s">
        <v>67</v>
      </c>
    </row>
    <row r="29" spans="8:18" x14ac:dyDescent="0.25">
      <c r="H29">
        <v>27</v>
      </c>
      <c r="I29">
        <v>4</v>
      </c>
      <c r="K29" t="s">
        <v>2972</v>
      </c>
      <c r="L29" t="s">
        <v>59</v>
      </c>
    </row>
    <row r="30" spans="8:18" x14ac:dyDescent="0.25">
      <c r="H30">
        <v>28</v>
      </c>
      <c r="I30">
        <v>4</v>
      </c>
      <c r="K30" t="s">
        <v>2973</v>
      </c>
      <c r="L30" t="s">
        <v>108</v>
      </c>
    </row>
    <row r="31" spans="8:18" x14ac:dyDescent="0.25">
      <c r="H31">
        <v>29</v>
      </c>
      <c r="I31">
        <v>4</v>
      </c>
      <c r="K31" t="s">
        <v>2974</v>
      </c>
      <c r="L31" t="s">
        <v>67</v>
      </c>
    </row>
    <row r="32" spans="8:18" x14ac:dyDescent="0.25">
      <c r="H32">
        <v>30</v>
      </c>
      <c r="I32">
        <v>5</v>
      </c>
      <c r="K32" t="s">
        <v>2975</v>
      </c>
      <c r="L32" t="s">
        <v>67</v>
      </c>
    </row>
    <row r="33" spans="8:12" x14ac:dyDescent="0.25">
      <c r="H33">
        <v>31</v>
      </c>
      <c r="I33">
        <v>5</v>
      </c>
      <c r="K33" t="s">
        <v>2976</v>
      </c>
      <c r="L33" t="s">
        <v>67</v>
      </c>
    </row>
    <row r="34" spans="8:12" x14ac:dyDescent="0.25">
      <c r="H34">
        <v>32</v>
      </c>
      <c r="I34">
        <v>5</v>
      </c>
      <c r="K34" t="s">
        <v>2977</v>
      </c>
      <c r="L34" t="s">
        <v>67</v>
      </c>
    </row>
    <row r="35" spans="8:12" x14ac:dyDescent="0.25">
      <c r="H35">
        <v>33</v>
      </c>
      <c r="I35">
        <v>5</v>
      </c>
      <c r="K35" t="s">
        <v>2978</v>
      </c>
      <c r="L35" t="s">
        <v>67</v>
      </c>
    </row>
    <row r="36" spans="8:12" x14ac:dyDescent="0.25">
      <c r="H36">
        <v>34</v>
      </c>
      <c r="I36">
        <v>5</v>
      </c>
      <c r="K36" t="s">
        <v>2979</v>
      </c>
      <c r="L36" t="s">
        <v>67</v>
      </c>
    </row>
    <row r="37" spans="8:12" x14ac:dyDescent="0.25">
      <c r="H37">
        <v>35</v>
      </c>
      <c r="I37">
        <v>6</v>
      </c>
      <c r="K37" t="s">
        <v>2980</v>
      </c>
      <c r="L37" t="s">
        <v>63</v>
      </c>
    </row>
    <row r="38" spans="8:12" x14ac:dyDescent="0.25">
      <c r="H38">
        <v>36</v>
      </c>
      <c r="I38">
        <v>6</v>
      </c>
      <c r="K38" t="s">
        <v>2981</v>
      </c>
      <c r="L38" t="s">
        <v>126</v>
      </c>
    </row>
    <row r="39" spans="8:12" x14ac:dyDescent="0.25">
      <c r="H39">
        <v>37</v>
      </c>
      <c r="I39">
        <v>6</v>
      </c>
      <c r="K39" t="s">
        <v>2982</v>
      </c>
      <c r="L39" t="s">
        <v>126</v>
      </c>
    </row>
    <row r="40" spans="8:12" x14ac:dyDescent="0.25">
      <c r="H40">
        <v>38</v>
      </c>
      <c r="I40">
        <v>6</v>
      </c>
      <c r="K40" t="s">
        <v>2983</v>
      </c>
      <c r="L40" t="s">
        <v>62</v>
      </c>
    </row>
    <row r="41" spans="8:12" x14ac:dyDescent="0.25">
      <c r="H41">
        <v>39</v>
      </c>
      <c r="I41">
        <v>6</v>
      </c>
      <c r="K41" t="s">
        <v>2984</v>
      </c>
      <c r="L41" t="s">
        <v>59</v>
      </c>
    </row>
    <row r="42" spans="8:12" x14ac:dyDescent="0.25">
      <c r="H42">
        <v>40</v>
      </c>
      <c r="I42">
        <v>7</v>
      </c>
      <c r="K42" t="s">
        <v>2985</v>
      </c>
      <c r="L42" t="s">
        <v>67</v>
      </c>
    </row>
    <row r="43" spans="8:12" x14ac:dyDescent="0.25">
      <c r="H43">
        <v>41</v>
      </c>
      <c r="I43">
        <v>7</v>
      </c>
      <c r="K43" t="s">
        <v>2986</v>
      </c>
      <c r="L43" t="s">
        <v>67</v>
      </c>
    </row>
    <row r="44" spans="8:12" x14ac:dyDescent="0.25">
      <c r="H44">
        <v>42</v>
      </c>
      <c r="I44">
        <v>7</v>
      </c>
      <c r="K44" t="s">
        <v>2987</v>
      </c>
      <c r="L44" t="s">
        <v>67</v>
      </c>
    </row>
    <row r="45" spans="8:12" x14ac:dyDescent="0.25">
      <c r="H45">
        <v>43</v>
      </c>
      <c r="I45">
        <v>7</v>
      </c>
      <c r="K45" t="s">
        <v>2988</v>
      </c>
      <c r="L45" t="s">
        <v>67</v>
      </c>
    </row>
    <row r="46" spans="8:12" x14ac:dyDescent="0.25">
      <c r="H46">
        <v>44</v>
      </c>
      <c r="I46">
        <v>7</v>
      </c>
      <c r="K46" t="s">
        <v>2989</v>
      </c>
      <c r="L46" t="s">
        <v>67</v>
      </c>
    </row>
    <row r="47" spans="8:12" x14ac:dyDescent="0.25">
      <c r="H47">
        <v>45</v>
      </c>
      <c r="I47">
        <v>8</v>
      </c>
      <c r="K47" t="s">
        <v>2990</v>
      </c>
      <c r="L47" t="s">
        <v>67</v>
      </c>
    </row>
    <row r="48" spans="8:12" x14ac:dyDescent="0.25">
      <c r="H48">
        <v>46</v>
      </c>
      <c r="I48">
        <v>8</v>
      </c>
      <c r="L48" s="4" t="s">
        <v>56</v>
      </c>
    </row>
    <row r="49" spans="8:12" x14ac:dyDescent="0.25">
      <c r="H49">
        <v>47</v>
      </c>
      <c r="I49">
        <v>8</v>
      </c>
      <c r="L49" s="5" t="s">
        <v>57</v>
      </c>
    </row>
    <row r="50" spans="8:12" x14ac:dyDescent="0.25">
      <c r="H50">
        <v>48</v>
      </c>
      <c r="I50">
        <v>8</v>
      </c>
      <c r="L50" s="4" t="s">
        <v>58</v>
      </c>
    </row>
    <row r="51" spans="8:12" x14ac:dyDescent="0.25">
      <c r="H51">
        <v>49</v>
      </c>
      <c r="I51">
        <v>8</v>
      </c>
      <c r="L51" s="5" t="s">
        <v>59</v>
      </c>
    </row>
    <row r="52" spans="8:12" ht="30" x14ac:dyDescent="0.25">
      <c r="H52">
        <v>50</v>
      </c>
      <c r="I52">
        <v>9</v>
      </c>
      <c r="L52" s="2" t="s">
        <v>60</v>
      </c>
    </row>
    <row r="53" spans="8:12" x14ac:dyDescent="0.25">
      <c r="H53">
        <v>51</v>
      </c>
      <c r="I53">
        <v>9</v>
      </c>
      <c r="L53" s="5" t="s">
        <v>61</v>
      </c>
    </row>
    <row r="54" spans="8:12" x14ac:dyDescent="0.25">
      <c r="H54">
        <v>52</v>
      </c>
      <c r="I54">
        <v>9</v>
      </c>
      <c r="L54" s="4" t="s">
        <v>62</v>
      </c>
    </row>
    <row r="55" spans="8:12" x14ac:dyDescent="0.25">
      <c r="H55">
        <v>53</v>
      </c>
      <c r="I55">
        <v>9</v>
      </c>
      <c r="L55" s="5" t="s">
        <v>63</v>
      </c>
    </row>
    <row r="56" spans="8:12" ht="105" x14ac:dyDescent="0.25">
      <c r="H56">
        <v>54</v>
      </c>
      <c r="I56">
        <v>9</v>
      </c>
      <c r="L56" s="2" t="s">
        <v>64</v>
      </c>
    </row>
    <row r="57" spans="8:12" x14ac:dyDescent="0.25">
      <c r="H57">
        <v>55</v>
      </c>
      <c r="I57">
        <v>10</v>
      </c>
      <c r="L57" s="5" t="s">
        <v>65</v>
      </c>
    </row>
    <row r="58" spans="8:12" x14ac:dyDescent="0.25">
      <c r="H58">
        <v>56</v>
      </c>
      <c r="I58">
        <v>10</v>
      </c>
      <c r="L58" s="4" t="s">
        <v>66</v>
      </c>
    </row>
    <row r="59" spans="8:12" x14ac:dyDescent="0.25">
      <c r="H59">
        <v>57</v>
      </c>
      <c r="I59">
        <v>10</v>
      </c>
      <c r="L59" s="5" t="s">
        <v>67</v>
      </c>
    </row>
    <row r="60" spans="8:12" x14ac:dyDescent="0.25">
      <c r="H60">
        <v>58</v>
      </c>
      <c r="I60">
        <v>10</v>
      </c>
      <c r="L60" s="4" t="s">
        <v>68</v>
      </c>
    </row>
    <row r="61" spans="8:12" x14ac:dyDescent="0.25">
      <c r="H61">
        <v>59</v>
      </c>
      <c r="I61">
        <v>10</v>
      </c>
      <c r="L61" s="5" t="s">
        <v>69</v>
      </c>
    </row>
    <row r="62" spans="8:12" x14ac:dyDescent="0.25">
      <c r="H62">
        <v>60</v>
      </c>
      <c r="I62">
        <v>11</v>
      </c>
      <c r="L62" s="4" t="s">
        <v>70</v>
      </c>
    </row>
    <row r="63" spans="8:12" x14ac:dyDescent="0.25">
      <c r="H63">
        <v>61</v>
      </c>
      <c r="I63">
        <v>11</v>
      </c>
      <c r="L63" s="5" t="s">
        <v>71</v>
      </c>
    </row>
    <row r="64" spans="8:12" ht="30" x14ac:dyDescent="0.25">
      <c r="H64">
        <v>62</v>
      </c>
      <c r="I64">
        <v>11</v>
      </c>
      <c r="L64" s="2" t="s">
        <v>72</v>
      </c>
    </row>
    <row r="65" spans="8:12" x14ac:dyDescent="0.25">
      <c r="H65">
        <v>63</v>
      </c>
      <c r="I65">
        <v>11</v>
      </c>
      <c r="L65" s="5" t="s">
        <v>73</v>
      </c>
    </row>
    <row r="66" spans="8:12" x14ac:dyDescent="0.25">
      <c r="H66">
        <v>64</v>
      </c>
      <c r="I66">
        <v>11</v>
      </c>
      <c r="L66" s="4" t="s">
        <v>74</v>
      </c>
    </row>
    <row r="67" spans="8:12" x14ac:dyDescent="0.25">
      <c r="H67">
        <v>65</v>
      </c>
      <c r="I67">
        <v>12</v>
      </c>
      <c r="L67" s="5" t="s">
        <v>75</v>
      </c>
    </row>
    <row r="68" spans="8:12" x14ac:dyDescent="0.25">
      <c r="H68">
        <v>66</v>
      </c>
      <c r="I68">
        <v>12</v>
      </c>
      <c r="L68" s="4" t="s">
        <v>76</v>
      </c>
    </row>
    <row r="69" spans="8:12" x14ac:dyDescent="0.25">
      <c r="H69">
        <v>67</v>
      </c>
      <c r="I69">
        <v>12</v>
      </c>
      <c r="L69" s="5" t="s">
        <v>77</v>
      </c>
    </row>
    <row r="70" spans="8:12" x14ac:dyDescent="0.25">
      <c r="H70">
        <v>68</v>
      </c>
      <c r="I70">
        <v>12</v>
      </c>
      <c r="L70" s="4" t="s">
        <v>78</v>
      </c>
    </row>
    <row r="71" spans="8:12" ht="45" x14ac:dyDescent="0.25">
      <c r="H71">
        <v>69</v>
      </c>
      <c r="I71">
        <v>12</v>
      </c>
      <c r="L71" s="2" t="s">
        <v>79</v>
      </c>
    </row>
    <row r="72" spans="8:12" x14ac:dyDescent="0.25">
      <c r="H72">
        <v>70</v>
      </c>
      <c r="I72">
        <v>13</v>
      </c>
      <c r="L72" s="4" t="s">
        <v>80</v>
      </c>
    </row>
    <row r="73" spans="8:12" x14ac:dyDescent="0.25">
      <c r="H73">
        <v>71</v>
      </c>
      <c r="I73">
        <v>13</v>
      </c>
      <c r="L73" s="5" t="s">
        <v>81</v>
      </c>
    </row>
    <row r="74" spans="8:12" x14ac:dyDescent="0.25">
      <c r="H74">
        <v>72</v>
      </c>
      <c r="I74">
        <v>13</v>
      </c>
      <c r="L74" s="4" t="s">
        <v>82</v>
      </c>
    </row>
    <row r="75" spans="8:12" x14ac:dyDescent="0.25">
      <c r="H75">
        <v>73</v>
      </c>
      <c r="I75">
        <v>13</v>
      </c>
      <c r="L75" s="5" t="s">
        <v>59</v>
      </c>
    </row>
    <row r="76" spans="8:12" ht="60" x14ac:dyDescent="0.25">
      <c r="H76">
        <v>74</v>
      </c>
      <c r="I76">
        <v>13</v>
      </c>
      <c r="L76" s="2" t="s">
        <v>83</v>
      </c>
    </row>
    <row r="77" spans="8:12" x14ac:dyDescent="0.25">
      <c r="H77">
        <v>75</v>
      </c>
      <c r="I77">
        <v>13</v>
      </c>
      <c r="L77" s="5" t="s">
        <v>84</v>
      </c>
    </row>
    <row r="78" spans="8:12" x14ac:dyDescent="0.25">
      <c r="H78">
        <v>76</v>
      </c>
      <c r="I78">
        <v>13</v>
      </c>
      <c r="L78" s="4" t="s">
        <v>85</v>
      </c>
    </row>
    <row r="79" spans="8:12" x14ac:dyDescent="0.25">
      <c r="H79">
        <v>77</v>
      </c>
      <c r="I79">
        <v>13</v>
      </c>
      <c r="L79" s="5" t="s">
        <v>86</v>
      </c>
    </row>
    <row r="80" spans="8:12" x14ac:dyDescent="0.25">
      <c r="H80">
        <v>78</v>
      </c>
      <c r="I80">
        <v>13</v>
      </c>
      <c r="L80" s="4" t="s">
        <v>87</v>
      </c>
    </row>
    <row r="81" spans="8:12" x14ac:dyDescent="0.25">
      <c r="H81">
        <v>79</v>
      </c>
      <c r="I81">
        <v>13</v>
      </c>
      <c r="L81" s="5" t="s">
        <v>88</v>
      </c>
    </row>
    <row r="82" spans="8:12" x14ac:dyDescent="0.25">
      <c r="H82">
        <v>80</v>
      </c>
      <c r="I82">
        <v>13</v>
      </c>
      <c r="L82" s="4" t="s">
        <v>78</v>
      </c>
    </row>
    <row r="83" spans="8:12" x14ac:dyDescent="0.25">
      <c r="H83">
        <v>81</v>
      </c>
      <c r="I83">
        <v>13</v>
      </c>
      <c r="L83" s="2" t="s">
        <v>89</v>
      </c>
    </row>
    <row r="84" spans="8:12" x14ac:dyDescent="0.25">
      <c r="H84">
        <v>82</v>
      </c>
      <c r="I84">
        <v>13</v>
      </c>
      <c r="L84" s="4" t="s">
        <v>90</v>
      </c>
    </row>
    <row r="85" spans="8:12" x14ac:dyDescent="0.25">
      <c r="H85">
        <v>83</v>
      </c>
      <c r="I85">
        <v>13</v>
      </c>
      <c r="L85" s="5" t="s">
        <v>91</v>
      </c>
    </row>
    <row r="86" spans="8:12" x14ac:dyDescent="0.25">
      <c r="H86">
        <v>84</v>
      </c>
      <c r="I86">
        <v>13</v>
      </c>
      <c r="L86" s="4" t="s">
        <v>92</v>
      </c>
    </row>
    <row r="87" spans="8:12" x14ac:dyDescent="0.25">
      <c r="H87">
        <v>85</v>
      </c>
      <c r="I87">
        <v>13</v>
      </c>
      <c r="L87" s="5" t="s">
        <v>59</v>
      </c>
    </row>
    <row r="88" spans="8:12" ht="60" x14ac:dyDescent="0.25">
      <c r="H88">
        <v>86</v>
      </c>
      <c r="I88">
        <v>13</v>
      </c>
      <c r="L88" s="2" t="s">
        <v>93</v>
      </c>
    </row>
    <row r="89" spans="8:12" x14ac:dyDescent="0.25">
      <c r="H89">
        <v>87</v>
      </c>
      <c r="I89">
        <v>13</v>
      </c>
      <c r="L89" s="5" t="s">
        <v>94</v>
      </c>
    </row>
    <row r="90" spans="8:12" x14ac:dyDescent="0.25">
      <c r="H90">
        <v>88</v>
      </c>
      <c r="I90">
        <v>13</v>
      </c>
      <c r="L90" s="4" t="s">
        <v>95</v>
      </c>
    </row>
    <row r="91" spans="8:12" x14ac:dyDescent="0.25">
      <c r="H91">
        <v>89</v>
      </c>
      <c r="I91">
        <v>13</v>
      </c>
      <c r="L91" s="5" t="s">
        <v>63</v>
      </c>
    </row>
    <row r="92" spans="8:12" ht="30" x14ac:dyDescent="0.25">
      <c r="H92">
        <v>90</v>
      </c>
      <c r="I92">
        <v>13</v>
      </c>
      <c r="L92" s="2" t="s">
        <v>96</v>
      </c>
    </row>
    <row r="93" spans="8:12" x14ac:dyDescent="0.25">
      <c r="H93">
        <v>91</v>
      </c>
      <c r="I93">
        <v>13</v>
      </c>
      <c r="L93" s="5" t="s">
        <v>97</v>
      </c>
    </row>
    <row r="94" spans="8:12" x14ac:dyDescent="0.25">
      <c r="H94">
        <v>92</v>
      </c>
      <c r="I94">
        <v>13</v>
      </c>
      <c r="L94" s="4" t="s">
        <v>98</v>
      </c>
    </row>
    <row r="95" spans="8:12" x14ac:dyDescent="0.25">
      <c r="H95">
        <v>93</v>
      </c>
      <c r="I95">
        <v>13</v>
      </c>
      <c r="L95" s="5" t="s">
        <v>99</v>
      </c>
    </row>
    <row r="96" spans="8:12" x14ac:dyDescent="0.25">
      <c r="H96">
        <v>94</v>
      </c>
      <c r="I96">
        <v>13</v>
      </c>
      <c r="L96" s="4" t="s">
        <v>59</v>
      </c>
    </row>
    <row r="97" spans="8:12" ht="30" x14ac:dyDescent="0.25">
      <c r="H97">
        <v>95</v>
      </c>
      <c r="I97">
        <v>13</v>
      </c>
      <c r="L97" s="2" t="s">
        <v>100</v>
      </c>
    </row>
    <row r="98" spans="8:12" x14ac:dyDescent="0.25">
      <c r="H98">
        <v>96</v>
      </c>
      <c r="I98">
        <v>13</v>
      </c>
      <c r="L98" s="4" t="s">
        <v>101</v>
      </c>
    </row>
    <row r="99" spans="8:12" x14ac:dyDescent="0.25">
      <c r="H99">
        <v>97</v>
      </c>
      <c r="I99">
        <v>13</v>
      </c>
      <c r="L99" s="5" t="s">
        <v>102</v>
      </c>
    </row>
    <row r="100" spans="8:12" x14ac:dyDescent="0.25">
      <c r="H100">
        <v>98</v>
      </c>
      <c r="I100">
        <v>13</v>
      </c>
      <c r="L100" s="4" t="s">
        <v>103</v>
      </c>
    </row>
    <row r="101" spans="8:12" x14ac:dyDescent="0.25">
      <c r="H101">
        <v>99</v>
      </c>
      <c r="I101">
        <v>13</v>
      </c>
      <c r="L101" s="5" t="s">
        <v>104</v>
      </c>
    </row>
    <row r="102" spans="8:12" x14ac:dyDescent="0.25">
      <c r="H102">
        <v>100</v>
      </c>
      <c r="I102">
        <v>13</v>
      </c>
      <c r="L102" s="4" t="s">
        <v>105</v>
      </c>
    </row>
    <row r="103" spans="8:12" x14ac:dyDescent="0.25">
      <c r="L103" s="5" t="s">
        <v>106</v>
      </c>
    </row>
    <row r="104" spans="8:12" ht="30" x14ac:dyDescent="0.25">
      <c r="L104" s="2" t="s">
        <v>107</v>
      </c>
    </row>
    <row r="105" spans="8:12" x14ac:dyDescent="0.25">
      <c r="L105" s="5" t="s">
        <v>108</v>
      </c>
    </row>
    <row r="106" spans="8:12" x14ac:dyDescent="0.25">
      <c r="L106" s="4" t="s">
        <v>109</v>
      </c>
    </row>
    <row r="107" spans="8:12" x14ac:dyDescent="0.25">
      <c r="L107" s="5" t="s">
        <v>110</v>
      </c>
    </row>
    <row r="108" spans="8:12" x14ac:dyDescent="0.25">
      <c r="L108" s="4" t="s">
        <v>111</v>
      </c>
    </row>
    <row r="109" spans="8:12" x14ac:dyDescent="0.25">
      <c r="L109" s="5" t="s">
        <v>112</v>
      </c>
    </row>
    <row r="110" spans="8:12" x14ac:dyDescent="0.25">
      <c r="L110" s="4" t="s">
        <v>113</v>
      </c>
    </row>
    <row r="111" spans="8:12" x14ac:dyDescent="0.25">
      <c r="L111" s="5" t="s">
        <v>114</v>
      </c>
    </row>
    <row r="112" spans="8:12" ht="45" x14ac:dyDescent="0.25">
      <c r="L112" s="2" t="s">
        <v>115</v>
      </c>
    </row>
    <row r="113" spans="12:12" x14ac:dyDescent="0.25">
      <c r="L113" s="5" t="s">
        <v>116</v>
      </c>
    </row>
    <row r="114" spans="12:12" x14ac:dyDescent="0.25">
      <c r="L114" s="4" t="s">
        <v>117</v>
      </c>
    </row>
    <row r="115" spans="12:12" x14ac:dyDescent="0.25">
      <c r="L115" s="5" t="s">
        <v>118</v>
      </c>
    </row>
    <row r="116" spans="12:12" x14ac:dyDescent="0.25">
      <c r="L116" s="4" t="s">
        <v>119</v>
      </c>
    </row>
    <row r="117" spans="12:12" x14ac:dyDescent="0.25">
      <c r="L117" s="5" t="s">
        <v>120</v>
      </c>
    </row>
    <row r="118" spans="12:12" x14ac:dyDescent="0.25">
      <c r="L118" s="4" t="s">
        <v>121</v>
      </c>
    </row>
    <row r="119" spans="12:12" x14ac:dyDescent="0.25">
      <c r="L119" s="5" t="s">
        <v>114</v>
      </c>
    </row>
    <row r="120" spans="12:12" ht="30" x14ac:dyDescent="0.25">
      <c r="L120" s="2" t="s">
        <v>122</v>
      </c>
    </row>
    <row r="121" spans="12:12" x14ac:dyDescent="0.25">
      <c r="L121" s="5" t="s">
        <v>123</v>
      </c>
    </row>
    <row r="122" spans="12:12" x14ac:dyDescent="0.25">
      <c r="L122" s="4" t="s">
        <v>124</v>
      </c>
    </row>
    <row r="123" spans="12:12" x14ac:dyDescent="0.25">
      <c r="L123" s="5" t="s">
        <v>125</v>
      </c>
    </row>
    <row r="124" spans="12:12" x14ac:dyDescent="0.25">
      <c r="L124" s="4" t="s">
        <v>126</v>
      </c>
    </row>
    <row r="125" spans="12:12" ht="45" x14ac:dyDescent="0.25">
      <c r="L125" s="2" t="s">
        <v>127</v>
      </c>
    </row>
    <row r="126" spans="12:12" x14ac:dyDescent="0.25">
      <c r="L126" s="4" t="s">
        <v>128</v>
      </c>
    </row>
    <row r="127" spans="12:12" x14ac:dyDescent="0.25">
      <c r="L127" s="5" t="s">
        <v>129</v>
      </c>
    </row>
    <row r="128" spans="12:12" ht="30" x14ac:dyDescent="0.25">
      <c r="L128" s="2" t="s">
        <v>130</v>
      </c>
    </row>
    <row r="129" spans="11:12" x14ac:dyDescent="0.25">
      <c r="L129" s="5" t="s">
        <v>131</v>
      </c>
    </row>
    <row r="130" spans="11:12" x14ac:dyDescent="0.25">
      <c r="L130" s="4" t="s">
        <v>132</v>
      </c>
    </row>
    <row r="131" spans="11:12" x14ac:dyDescent="0.25">
      <c r="L131" s="5" t="s">
        <v>133</v>
      </c>
    </row>
    <row r="132" spans="11:12" x14ac:dyDescent="0.25">
      <c r="L132" s="4" t="s">
        <v>134</v>
      </c>
    </row>
    <row r="133" spans="11:12" x14ac:dyDescent="0.25">
      <c r="K133" t="s">
        <v>3026</v>
      </c>
      <c r="L133" t="s">
        <v>67</v>
      </c>
    </row>
    <row r="134" spans="11:12" x14ac:dyDescent="0.25">
      <c r="K134" t="s">
        <v>3027</v>
      </c>
      <c r="L134" s="5" t="s">
        <v>86</v>
      </c>
    </row>
    <row r="135" spans="11:12" x14ac:dyDescent="0.25">
      <c r="K135" t="s">
        <v>3028</v>
      </c>
      <c r="L135" t="s">
        <v>62</v>
      </c>
    </row>
    <row r="136" spans="11:12" x14ac:dyDescent="0.25">
      <c r="K136" t="s">
        <v>3029</v>
      </c>
      <c r="L136" t="s">
        <v>67</v>
      </c>
    </row>
    <row r="137" spans="11:12" x14ac:dyDescent="0.25">
      <c r="K137" t="s">
        <v>3030</v>
      </c>
      <c r="L137" t="s">
        <v>67</v>
      </c>
    </row>
    <row r="138" spans="11:12" x14ac:dyDescent="0.25">
      <c r="K138" t="s">
        <v>3031</v>
      </c>
      <c r="L138" s="5" t="s">
        <v>73</v>
      </c>
    </row>
    <row r="139" spans="11:12" x14ac:dyDescent="0.25">
      <c r="K139" t="s">
        <v>3032</v>
      </c>
      <c r="L139" t="s">
        <v>126</v>
      </c>
    </row>
    <row r="140" spans="11:12" x14ac:dyDescent="0.25">
      <c r="K140" t="s">
        <v>3033</v>
      </c>
      <c r="L140" t="s">
        <v>67</v>
      </c>
    </row>
    <row r="141" spans="11:12" x14ac:dyDescent="0.25">
      <c r="K141" t="s">
        <v>3034</v>
      </c>
      <c r="L141" t="s">
        <v>67</v>
      </c>
    </row>
    <row r="142" spans="11:12" x14ac:dyDescent="0.25">
      <c r="K142" t="s">
        <v>3035</v>
      </c>
      <c r="L142" t="s">
        <v>67</v>
      </c>
    </row>
    <row r="143" spans="11:12" x14ac:dyDescent="0.25">
      <c r="K143" t="s">
        <v>3036</v>
      </c>
      <c r="L143" t="s">
        <v>67</v>
      </c>
    </row>
    <row r="144" spans="11:12" x14ac:dyDescent="0.25">
      <c r="K144" t="s">
        <v>3037</v>
      </c>
      <c r="L144" t="s">
        <v>67</v>
      </c>
    </row>
  </sheetData>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12" sqref="A12"/>
    </sheetView>
  </sheetViews>
  <sheetFormatPr baseColWidth="10" defaultRowHeight="15" x14ac:dyDescent="0.25"/>
  <sheetData>
    <row r="1" spans="1:1" x14ac:dyDescent="0.25">
      <c r="A1" s="93">
        <v>42569</v>
      </c>
    </row>
    <row r="2" spans="1:1" x14ac:dyDescent="0.25">
      <c r="A2" s="93">
        <v>42570</v>
      </c>
    </row>
    <row r="3" spans="1:1" x14ac:dyDescent="0.25">
      <c r="A3" s="93">
        <v>42571</v>
      </c>
    </row>
    <row r="4" spans="1:1" x14ac:dyDescent="0.25">
      <c r="A4" s="93">
        <v>42572</v>
      </c>
    </row>
    <row r="5" spans="1:1" x14ac:dyDescent="0.25">
      <c r="A5" s="93">
        <v>42573</v>
      </c>
    </row>
    <row r="6" spans="1:1" x14ac:dyDescent="0.25">
      <c r="A6" s="93">
        <v>42574</v>
      </c>
    </row>
    <row r="7" spans="1:1" x14ac:dyDescent="0.25">
      <c r="A7" s="93">
        <v>42575</v>
      </c>
    </row>
    <row r="8" spans="1:1" x14ac:dyDescent="0.25">
      <c r="A8" s="93">
        <v>42576</v>
      </c>
    </row>
    <row r="9" spans="1:1" x14ac:dyDescent="0.25">
      <c r="A9" s="93">
        <v>42577</v>
      </c>
    </row>
    <row r="10" spans="1:1" x14ac:dyDescent="0.25">
      <c r="A10" s="93">
        <v>42578</v>
      </c>
    </row>
    <row r="11" spans="1:1" x14ac:dyDescent="0.25">
      <c r="A11" s="93">
        <v>42579</v>
      </c>
    </row>
    <row r="12" spans="1:1" x14ac:dyDescent="0.25">
      <c r="A12" s="93">
        <v>42580</v>
      </c>
    </row>
    <row r="13" spans="1:1" x14ac:dyDescent="0.25">
      <c r="A13" s="93">
        <v>42629</v>
      </c>
    </row>
    <row r="14" spans="1:1" x14ac:dyDescent="0.25">
      <c r="A14" s="93"/>
    </row>
    <row r="15" spans="1:1" x14ac:dyDescent="0.25">
      <c r="A15" s="93"/>
    </row>
    <row r="16" spans="1:1" x14ac:dyDescent="0.25">
      <c r="A16" s="93"/>
    </row>
    <row r="17" spans="1:1" x14ac:dyDescent="0.25">
      <c r="A17" s="9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zoomScalePageLayoutView="125" workbookViewId="0">
      <selection activeCell="A26" sqref="A26"/>
    </sheetView>
  </sheetViews>
  <sheetFormatPr baseColWidth="10" defaultRowHeight="15" x14ac:dyDescent="0.25"/>
  <cols>
    <col min="1" max="2" width="52.7109375" customWidth="1"/>
  </cols>
  <sheetData>
    <row r="1" spans="1:8" s="8" customFormat="1" x14ac:dyDescent="0.25">
      <c r="A1" s="10" t="s">
        <v>3055</v>
      </c>
      <c r="H1" s="10"/>
    </row>
    <row r="2" spans="1:8" x14ac:dyDescent="0.25">
      <c r="A2" s="1" t="s">
        <v>0</v>
      </c>
    </row>
    <row r="3" spans="1:8" x14ac:dyDescent="0.25">
      <c r="A3" s="72" t="s">
        <v>3052</v>
      </c>
    </row>
    <row r="4" spans="1:8" ht="30" customHeight="1" x14ac:dyDescent="0.25">
      <c r="A4" s="82" t="s">
        <v>2914</v>
      </c>
      <c r="B4" s="2" t="s">
        <v>3047</v>
      </c>
    </row>
    <row r="5" spans="1:8" ht="15" customHeight="1" x14ac:dyDescent="0.25">
      <c r="A5" t="s">
        <v>1</v>
      </c>
      <c r="B5">
        <v>0</v>
      </c>
    </row>
    <row r="6" spans="1:8" x14ac:dyDescent="0.25">
      <c r="A6" t="s">
        <v>2</v>
      </c>
      <c r="B6">
        <v>0</v>
      </c>
    </row>
    <row r="7" spans="1:8" x14ac:dyDescent="0.25">
      <c r="A7" t="s">
        <v>3</v>
      </c>
      <c r="B7">
        <v>0</v>
      </c>
    </row>
    <row r="8" spans="1:8" x14ac:dyDescent="0.25">
      <c r="A8" t="s">
        <v>4</v>
      </c>
      <c r="B8">
        <v>0</v>
      </c>
    </row>
    <row r="9" spans="1:8" x14ac:dyDescent="0.25">
      <c r="A9" t="s">
        <v>5</v>
      </c>
      <c r="B9">
        <v>1</v>
      </c>
    </row>
    <row r="10" spans="1:8" x14ac:dyDescent="0.25">
      <c r="A10" t="s">
        <v>6</v>
      </c>
      <c r="B10">
        <v>4</v>
      </c>
    </row>
    <row r="11" spans="1:8" x14ac:dyDescent="0.25">
      <c r="A11" t="s">
        <v>7</v>
      </c>
      <c r="B11">
        <v>9</v>
      </c>
    </row>
    <row r="12" spans="1:8" x14ac:dyDescent="0.25">
      <c r="A12" t="s">
        <v>8</v>
      </c>
      <c r="B12">
        <v>0</v>
      </c>
    </row>
    <row r="13" spans="1:8" x14ac:dyDescent="0.25">
      <c r="A13" s="3" t="s">
        <v>9</v>
      </c>
      <c r="B13" s="3">
        <v>14</v>
      </c>
    </row>
    <row r="15" spans="1:8" x14ac:dyDescent="0.25">
      <c r="A15" t="s">
        <v>10</v>
      </c>
    </row>
    <row r="16" spans="1:8" x14ac:dyDescent="0.25">
      <c r="A16" s="70" t="s">
        <v>3045</v>
      </c>
    </row>
    <row r="17" spans="1:2" x14ac:dyDescent="0.25">
      <c r="A17" s="70" t="s">
        <v>3046</v>
      </c>
    </row>
    <row r="18" spans="1:2" ht="30.75" customHeight="1" x14ac:dyDescent="0.25">
      <c r="A18" s="109" t="s">
        <v>3054</v>
      </c>
      <c r="B18" s="110"/>
    </row>
  </sheetData>
  <mergeCells count="1">
    <mergeCell ref="A18:B18"/>
  </mergeCells>
  <pageMargins left="0.70866141732283472" right="0.70866141732283472" top="0.74803149606299213" bottom="0.74803149606299213" header="0.31496062992125984" footer="0.31496062992125984"/>
  <pageSetup scale="95" orientation="landscape"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zoomScaleNormal="100" zoomScaleSheetLayoutView="100" workbookViewId="0">
      <pane xSplit="1" ySplit="3" topLeftCell="B4" activePane="bottomRight" state="frozen"/>
      <selection activeCell="A26" sqref="A26"/>
      <selection pane="topRight" activeCell="A26" sqref="A26"/>
      <selection pane="bottomLeft" activeCell="A26" sqref="A26"/>
      <selection pane="bottomRight" activeCell="A26" sqref="A26"/>
    </sheetView>
  </sheetViews>
  <sheetFormatPr baseColWidth="10" defaultRowHeight="15" x14ac:dyDescent="0.25"/>
  <cols>
    <col min="1" max="1" width="69.7109375" customWidth="1"/>
    <col min="2" max="2" width="20.7109375" customWidth="1"/>
    <col min="3" max="7" width="35.42578125" bestFit="1" customWidth="1"/>
  </cols>
  <sheetData>
    <row r="1" spans="1:8" s="8" customFormat="1" x14ac:dyDescent="0.25">
      <c r="A1" s="10" t="s">
        <v>3055</v>
      </c>
      <c r="H1" s="10"/>
    </row>
    <row r="2" spans="1:8" x14ac:dyDescent="0.25">
      <c r="A2" s="1" t="s">
        <v>28</v>
      </c>
      <c r="B2" s="1"/>
    </row>
    <row r="3" spans="1:8" ht="45" customHeight="1" x14ac:dyDescent="0.25">
      <c r="A3" s="18" t="s">
        <v>3052</v>
      </c>
      <c r="B3" s="19" t="s">
        <v>29</v>
      </c>
      <c r="C3" s="2" t="s">
        <v>3047</v>
      </c>
      <c r="D3" s="2" t="s">
        <v>3048</v>
      </c>
      <c r="E3" s="2" t="s">
        <v>3049</v>
      </c>
      <c r="F3" s="2" t="s">
        <v>3050</v>
      </c>
      <c r="G3" s="2" t="s">
        <v>3051</v>
      </c>
    </row>
    <row r="4" spans="1:8" ht="15" customHeight="1" x14ac:dyDescent="0.25">
      <c r="A4" s="4" t="s">
        <v>30</v>
      </c>
      <c r="B4" s="4">
        <v>2</v>
      </c>
      <c r="C4" s="4">
        <v>1</v>
      </c>
      <c r="D4" s="4">
        <v>0</v>
      </c>
      <c r="E4" s="4">
        <v>0</v>
      </c>
      <c r="F4" s="4">
        <v>0</v>
      </c>
      <c r="G4" s="4">
        <v>0</v>
      </c>
    </row>
    <row r="5" spans="1:8" ht="15" customHeight="1" x14ac:dyDescent="0.25">
      <c r="A5" s="4" t="s">
        <v>31</v>
      </c>
      <c r="B5" s="4">
        <v>0</v>
      </c>
      <c r="C5" s="4">
        <v>0</v>
      </c>
      <c r="D5" s="4">
        <v>0</v>
      </c>
      <c r="E5" s="4">
        <v>0</v>
      </c>
      <c r="F5" s="4">
        <v>0</v>
      </c>
      <c r="G5" s="4">
        <v>0</v>
      </c>
    </row>
    <row r="6" spans="1:8" x14ac:dyDescent="0.25">
      <c r="A6" t="s">
        <v>32</v>
      </c>
      <c r="B6">
        <v>0</v>
      </c>
      <c r="C6">
        <v>0</v>
      </c>
      <c r="D6">
        <v>0</v>
      </c>
      <c r="E6">
        <v>0</v>
      </c>
      <c r="F6">
        <v>0</v>
      </c>
      <c r="G6">
        <v>0</v>
      </c>
    </row>
    <row r="7" spans="1:8" x14ac:dyDescent="0.25">
      <c r="A7" t="s">
        <v>33</v>
      </c>
      <c r="B7">
        <v>0</v>
      </c>
      <c r="C7">
        <v>0</v>
      </c>
      <c r="D7">
        <v>0</v>
      </c>
      <c r="E7">
        <v>0</v>
      </c>
      <c r="F7">
        <v>0</v>
      </c>
      <c r="G7">
        <v>0</v>
      </c>
    </row>
    <row r="8" spans="1:8" x14ac:dyDescent="0.25">
      <c r="A8" s="4" t="s">
        <v>34</v>
      </c>
      <c r="B8" s="4">
        <v>3</v>
      </c>
      <c r="C8" s="4">
        <v>1</v>
      </c>
      <c r="D8" s="4">
        <v>0</v>
      </c>
      <c r="E8" s="4">
        <v>0</v>
      </c>
      <c r="F8" s="4">
        <v>0</v>
      </c>
      <c r="G8" s="4">
        <v>0</v>
      </c>
    </row>
    <row r="9" spans="1:8" x14ac:dyDescent="0.25">
      <c r="A9" s="4" t="s">
        <v>35</v>
      </c>
      <c r="B9" s="4">
        <v>11</v>
      </c>
      <c r="C9" s="4">
        <v>12</v>
      </c>
      <c r="D9" s="4">
        <v>0</v>
      </c>
      <c r="E9" s="4">
        <v>0</v>
      </c>
      <c r="F9" s="4">
        <v>0</v>
      </c>
      <c r="G9" s="4">
        <v>0</v>
      </c>
    </row>
    <row r="10" spans="1:8" x14ac:dyDescent="0.25">
      <c r="A10" s="4" t="s">
        <v>36</v>
      </c>
      <c r="B10" s="4">
        <v>0</v>
      </c>
      <c r="C10" s="4">
        <v>0</v>
      </c>
      <c r="D10" s="4">
        <v>0</v>
      </c>
      <c r="E10" s="4">
        <v>0</v>
      </c>
      <c r="F10" s="4">
        <v>0</v>
      </c>
      <c r="G10" s="4">
        <v>0</v>
      </c>
    </row>
    <row r="11" spans="1:8" x14ac:dyDescent="0.25">
      <c r="A11" t="s">
        <v>37</v>
      </c>
      <c r="B11">
        <v>0</v>
      </c>
      <c r="C11">
        <v>0</v>
      </c>
      <c r="D11">
        <v>0</v>
      </c>
      <c r="E11">
        <v>0</v>
      </c>
      <c r="F11">
        <v>0</v>
      </c>
      <c r="G11">
        <v>0</v>
      </c>
    </row>
    <row r="12" spans="1:8" x14ac:dyDescent="0.25">
      <c r="A12" t="s">
        <v>38</v>
      </c>
      <c r="B12">
        <v>0</v>
      </c>
      <c r="C12">
        <v>0</v>
      </c>
      <c r="D12">
        <v>0</v>
      </c>
      <c r="E12">
        <v>0</v>
      </c>
      <c r="F12">
        <v>0</v>
      </c>
      <c r="G12">
        <v>0</v>
      </c>
    </row>
    <row r="13" spans="1:8" x14ac:dyDescent="0.25">
      <c r="A13" s="4" t="s">
        <v>39</v>
      </c>
      <c r="B13" s="4">
        <v>0</v>
      </c>
      <c r="C13" s="4">
        <v>0</v>
      </c>
      <c r="D13" s="4">
        <v>0</v>
      </c>
      <c r="E13" s="4">
        <v>0</v>
      </c>
      <c r="F13" s="4">
        <v>0</v>
      </c>
      <c r="G13" s="4">
        <v>0</v>
      </c>
    </row>
    <row r="14" spans="1:8" x14ac:dyDescent="0.25">
      <c r="A14" s="20" t="s">
        <v>40</v>
      </c>
      <c r="B14" s="20">
        <v>0</v>
      </c>
      <c r="C14" s="20">
        <v>0</v>
      </c>
      <c r="D14" s="20">
        <v>0</v>
      </c>
      <c r="E14" s="20">
        <v>0</v>
      </c>
      <c r="F14" s="20">
        <v>0</v>
      </c>
      <c r="G14" s="20">
        <v>0</v>
      </c>
    </row>
    <row r="15" spans="1:8" x14ac:dyDescent="0.25">
      <c r="A15" t="s">
        <v>41</v>
      </c>
      <c r="B15">
        <v>0</v>
      </c>
      <c r="C15">
        <v>0</v>
      </c>
      <c r="D15">
        <v>0</v>
      </c>
      <c r="E15">
        <v>0</v>
      </c>
      <c r="F15">
        <v>0</v>
      </c>
      <c r="G15">
        <v>0</v>
      </c>
    </row>
    <row r="16" spans="1:8" x14ac:dyDescent="0.25">
      <c r="A16" t="s">
        <v>42</v>
      </c>
      <c r="B16">
        <v>0</v>
      </c>
      <c r="C16">
        <v>0</v>
      </c>
      <c r="D16">
        <v>0</v>
      </c>
      <c r="E16">
        <v>0</v>
      </c>
      <c r="F16">
        <v>0</v>
      </c>
      <c r="G16">
        <v>0</v>
      </c>
    </row>
    <row r="17" spans="1:7" x14ac:dyDescent="0.25">
      <c r="A17" t="s">
        <v>43</v>
      </c>
      <c r="B17">
        <v>0</v>
      </c>
      <c r="C17">
        <v>0</v>
      </c>
      <c r="D17">
        <v>0</v>
      </c>
      <c r="E17">
        <v>0</v>
      </c>
      <c r="F17">
        <v>0</v>
      </c>
      <c r="G17">
        <v>0</v>
      </c>
    </row>
    <row r="18" spans="1:7" x14ac:dyDescent="0.25">
      <c r="A18" s="21" t="s">
        <v>9</v>
      </c>
      <c r="B18" s="21">
        <v>10</v>
      </c>
      <c r="C18" s="21">
        <v>14</v>
      </c>
      <c r="D18" s="21">
        <v>0</v>
      </c>
      <c r="E18" s="21">
        <v>0</v>
      </c>
      <c r="F18" s="21">
        <v>0</v>
      </c>
      <c r="G18" s="21">
        <v>0</v>
      </c>
    </row>
    <row r="19" spans="1:7" ht="45" customHeight="1" x14ac:dyDescent="0.25">
      <c r="A19" s="2" t="s">
        <v>44</v>
      </c>
      <c r="B19" s="2"/>
      <c r="C19" s="2" t="s">
        <v>3047</v>
      </c>
      <c r="D19" s="2" t="s">
        <v>3048</v>
      </c>
      <c r="E19" s="2" t="s">
        <v>3049</v>
      </c>
      <c r="F19" s="2" t="s">
        <v>3050</v>
      </c>
      <c r="G19" s="2" t="s">
        <v>3051</v>
      </c>
    </row>
    <row r="20" spans="1:7" x14ac:dyDescent="0.25">
      <c r="A20" s="4" t="s">
        <v>45</v>
      </c>
      <c r="B20" s="12"/>
      <c r="C20" s="12">
        <v>0</v>
      </c>
      <c r="D20" s="12">
        <v>0</v>
      </c>
      <c r="E20" s="12">
        <v>0</v>
      </c>
      <c r="F20" s="12">
        <v>0</v>
      </c>
      <c r="G20" s="12">
        <v>0</v>
      </c>
    </row>
    <row r="21" spans="1:7" x14ac:dyDescent="0.25">
      <c r="A21" s="5" t="s">
        <v>46</v>
      </c>
      <c r="B21" s="15"/>
      <c r="C21" s="15">
        <v>0</v>
      </c>
      <c r="D21" s="15">
        <v>0</v>
      </c>
      <c r="E21" s="15">
        <v>0</v>
      </c>
      <c r="F21" s="15">
        <v>0</v>
      </c>
      <c r="G21" s="15">
        <v>0</v>
      </c>
    </row>
    <row r="22" spans="1:7" x14ac:dyDescent="0.25">
      <c r="A22" s="4" t="s">
        <v>47</v>
      </c>
      <c r="B22" s="12"/>
      <c r="C22" s="12">
        <v>0</v>
      </c>
      <c r="D22" s="12">
        <v>0</v>
      </c>
      <c r="E22" s="12">
        <v>0</v>
      </c>
      <c r="F22" s="12">
        <v>0</v>
      </c>
      <c r="G22" s="12">
        <v>0</v>
      </c>
    </row>
    <row r="23" spans="1:7" x14ac:dyDescent="0.25">
      <c r="A23" s="5" t="s">
        <v>48</v>
      </c>
      <c r="B23" s="15"/>
      <c r="C23" s="15">
        <v>0</v>
      </c>
      <c r="D23" s="15">
        <v>0</v>
      </c>
      <c r="E23" s="15">
        <v>0</v>
      </c>
      <c r="F23" s="15">
        <v>0</v>
      </c>
      <c r="G23" s="15">
        <v>0</v>
      </c>
    </row>
    <row r="24" spans="1:7" x14ac:dyDescent="0.25">
      <c r="A24" s="6" t="s">
        <v>9</v>
      </c>
      <c r="B24" s="22"/>
      <c r="C24" s="22">
        <v>0</v>
      </c>
      <c r="D24" s="22">
        <v>0</v>
      </c>
      <c r="E24" s="22">
        <v>0</v>
      </c>
      <c r="F24" s="22">
        <v>0</v>
      </c>
      <c r="G24" s="22">
        <v>0</v>
      </c>
    </row>
    <row r="26" spans="1:7" x14ac:dyDescent="0.25">
      <c r="A26" s="23" t="s">
        <v>3023</v>
      </c>
    </row>
    <row r="27" spans="1:7" ht="31.5" customHeight="1" x14ac:dyDescent="0.25">
      <c r="A27" s="111" t="s">
        <v>49</v>
      </c>
      <c r="B27" s="111"/>
      <c r="C27" s="111"/>
      <c r="D27" s="111"/>
      <c r="E27" s="111"/>
      <c r="F27" s="111"/>
      <c r="G27" s="111"/>
    </row>
    <row r="29" spans="1:7" x14ac:dyDescent="0.25">
      <c r="A29" t="s">
        <v>10</v>
      </c>
    </row>
    <row r="30" spans="1:7" x14ac:dyDescent="0.25">
      <c r="A30" s="70" t="s">
        <v>3045</v>
      </c>
    </row>
    <row r="31" spans="1:7" x14ac:dyDescent="0.25">
      <c r="A31" s="70" t="s">
        <v>3046</v>
      </c>
    </row>
    <row r="32" spans="1:7" x14ac:dyDescent="0.25">
      <c r="A32" s="70" t="s">
        <v>3054</v>
      </c>
    </row>
  </sheetData>
  <mergeCells count="1">
    <mergeCell ref="A27:G27"/>
  </mergeCells>
  <pageMargins left="0.70866141732283472" right="0.70866141732283472" top="0.74803149606299213" bottom="0.74803149606299213" header="0.31496062992125984" footer="0.31496062992125984"/>
  <pageSetup scale="45" orientation="landscape"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9"/>
  <sheetViews>
    <sheetView topLeftCell="B1" zoomScaleNormal="100" workbookViewId="0">
      <selection activeCell="A26" sqref="A26"/>
    </sheetView>
  </sheetViews>
  <sheetFormatPr baseColWidth="10" defaultRowHeight="15" x14ac:dyDescent="0.25"/>
  <cols>
    <col min="1" max="1" width="69.28515625" customWidth="1"/>
    <col min="2" max="2" width="48" customWidth="1"/>
    <col min="3" max="3" width="37.7109375" bestFit="1" customWidth="1"/>
  </cols>
  <sheetData>
    <row r="1" spans="1:3" s="8" customFormat="1" x14ac:dyDescent="0.25">
      <c r="A1" s="10" t="s">
        <v>3055</v>
      </c>
    </row>
    <row r="2" spans="1:3" x14ac:dyDescent="0.25">
      <c r="A2" s="1" t="s">
        <v>50</v>
      </c>
    </row>
    <row r="3" spans="1:3" x14ac:dyDescent="0.25">
      <c r="A3" t="s">
        <v>3052</v>
      </c>
    </row>
    <row r="4" spans="1:3" ht="15" customHeight="1" x14ac:dyDescent="0.25">
      <c r="A4" s="2" t="s">
        <v>51</v>
      </c>
      <c r="B4" s="24" t="s">
        <v>52</v>
      </c>
      <c r="C4" s="25" t="s">
        <v>53</v>
      </c>
    </row>
    <row r="5" spans="1:3" ht="15" customHeight="1" x14ac:dyDescent="0.25">
      <c r="A5" s="2" t="s">
        <v>54</v>
      </c>
      <c r="B5" s="26" t="s">
        <v>3043</v>
      </c>
      <c r="C5" s="26" t="s">
        <v>3044</v>
      </c>
    </row>
    <row r="6" spans="1:3" ht="15" customHeight="1" x14ac:dyDescent="0.25">
      <c r="A6" s="2" t="s">
        <v>55</v>
      </c>
      <c r="B6" s="27"/>
      <c r="C6" s="27"/>
    </row>
    <row r="7" spans="1:3" ht="15" customHeight="1" x14ac:dyDescent="0.25">
      <c r="A7" t="s">
        <v>56</v>
      </c>
      <c r="B7">
        <v>0</v>
      </c>
      <c r="C7" s="28">
        <v>0</v>
      </c>
    </row>
    <row r="8" spans="1:3" ht="15" customHeight="1" x14ac:dyDescent="0.25">
      <c r="A8" t="s">
        <v>57</v>
      </c>
      <c r="B8">
        <v>0</v>
      </c>
      <c r="C8" s="37">
        <v>0</v>
      </c>
    </row>
    <row r="9" spans="1:3" ht="15" customHeight="1" x14ac:dyDescent="0.25">
      <c r="A9" t="s">
        <v>58</v>
      </c>
      <c r="B9">
        <v>0</v>
      </c>
      <c r="C9" s="28">
        <v>0</v>
      </c>
    </row>
    <row r="10" spans="1:3" ht="15" customHeight="1" x14ac:dyDescent="0.25">
      <c r="A10" t="s">
        <v>59</v>
      </c>
      <c r="B10">
        <v>0</v>
      </c>
      <c r="C10" s="28">
        <v>0</v>
      </c>
    </row>
    <row r="11" spans="1:3" ht="15" customHeight="1" x14ac:dyDescent="0.25">
      <c r="A11" s="2" t="s">
        <v>60</v>
      </c>
      <c r="B11" s="27"/>
      <c r="C11" s="27"/>
    </row>
    <row r="12" spans="1:3" ht="15" customHeight="1" x14ac:dyDescent="0.25">
      <c r="A12" t="s">
        <v>61</v>
      </c>
      <c r="B12">
        <v>0</v>
      </c>
      <c r="C12" s="28">
        <v>0</v>
      </c>
    </row>
    <row r="13" spans="1:3" ht="15" customHeight="1" x14ac:dyDescent="0.25">
      <c r="A13" t="s">
        <v>62</v>
      </c>
      <c r="B13">
        <v>0</v>
      </c>
      <c r="C13" s="37">
        <v>0</v>
      </c>
    </row>
    <row r="14" spans="1:3" ht="15" customHeight="1" x14ac:dyDescent="0.25">
      <c r="A14" t="s">
        <v>63</v>
      </c>
      <c r="B14">
        <v>0</v>
      </c>
      <c r="C14" s="37">
        <v>0</v>
      </c>
    </row>
    <row r="15" spans="1:3" ht="15" customHeight="1" x14ac:dyDescent="0.25">
      <c r="A15" s="2" t="s">
        <v>64</v>
      </c>
      <c r="B15" s="27"/>
      <c r="C15" s="27"/>
    </row>
    <row r="16" spans="1:3" ht="15" customHeight="1" x14ac:dyDescent="0.25">
      <c r="A16" t="s">
        <v>65</v>
      </c>
      <c r="B16">
        <v>0</v>
      </c>
      <c r="C16" s="37">
        <v>0</v>
      </c>
    </row>
    <row r="17" spans="1:3" ht="15" customHeight="1" x14ac:dyDescent="0.25">
      <c r="A17" t="s">
        <v>66</v>
      </c>
      <c r="B17">
        <v>0</v>
      </c>
      <c r="C17" s="37">
        <v>0</v>
      </c>
    </row>
    <row r="18" spans="1:3" ht="15" customHeight="1" x14ac:dyDescent="0.25">
      <c r="A18" t="s">
        <v>67</v>
      </c>
      <c r="B18">
        <v>0</v>
      </c>
      <c r="C18" s="37">
        <v>0</v>
      </c>
    </row>
    <row r="19" spans="1:3" ht="15" customHeight="1" x14ac:dyDescent="0.25">
      <c r="A19" t="s">
        <v>68</v>
      </c>
      <c r="B19">
        <v>0</v>
      </c>
      <c r="C19" s="28">
        <v>0</v>
      </c>
    </row>
    <row r="20" spans="1:3" ht="15" customHeight="1" x14ac:dyDescent="0.25">
      <c r="A20" t="s">
        <v>69</v>
      </c>
      <c r="B20">
        <v>13</v>
      </c>
      <c r="C20" s="28">
        <v>0.9285714285714286</v>
      </c>
    </row>
    <row r="21" spans="1:3" ht="15" customHeight="1" x14ac:dyDescent="0.25">
      <c r="A21" t="s">
        <v>70</v>
      </c>
      <c r="B21">
        <v>0</v>
      </c>
      <c r="C21" s="28">
        <v>0</v>
      </c>
    </row>
    <row r="22" spans="1:3" ht="15" customHeight="1" x14ac:dyDescent="0.25">
      <c r="A22" t="s">
        <v>71</v>
      </c>
      <c r="B22">
        <v>0</v>
      </c>
      <c r="C22" s="28">
        <v>0</v>
      </c>
    </row>
    <row r="23" spans="1:3" ht="15" customHeight="1" x14ac:dyDescent="0.25">
      <c r="A23" s="2" t="s">
        <v>72</v>
      </c>
      <c r="B23" s="27"/>
      <c r="C23" s="27"/>
    </row>
    <row r="24" spans="1:3" ht="15" customHeight="1" x14ac:dyDescent="0.25">
      <c r="A24" t="s">
        <v>73</v>
      </c>
      <c r="B24">
        <v>0</v>
      </c>
      <c r="C24" s="37">
        <v>0</v>
      </c>
    </row>
    <row r="25" spans="1:3" ht="15" customHeight="1" x14ac:dyDescent="0.25">
      <c r="A25" t="s">
        <v>74</v>
      </c>
      <c r="B25">
        <v>0</v>
      </c>
      <c r="C25" s="37">
        <v>0</v>
      </c>
    </row>
    <row r="26" spans="1:3" ht="15" customHeight="1" x14ac:dyDescent="0.25">
      <c r="A26" t="s">
        <v>75</v>
      </c>
      <c r="B26">
        <v>0</v>
      </c>
      <c r="C26" s="37">
        <v>0</v>
      </c>
    </row>
    <row r="27" spans="1:3" ht="15" customHeight="1" x14ac:dyDescent="0.25">
      <c r="A27" t="s">
        <v>76</v>
      </c>
      <c r="B27">
        <v>0</v>
      </c>
      <c r="C27" s="37">
        <v>0</v>
      </c>
    </row>
    <row r="28" spans="1:3" ht="15" customHeight="1" x14ac:dyDescent="0.25">
      <c r="A28" t="s">
        <v>77</v>
      </c>
      <c r="B28">
        <v>0</v>
      </c>
      <c r="C28" s="37">
        <v>0</v>
      </c>
    </row>
    <row r="29" spans="1:3" ht="15" customHeight="1" x14ac:dyDescent="0.25">
      <c r="A29" t="s">
        <v>78</v>
      </c>
      <c r="B29">
        <v>0</v>
      </c>
      <c r="C29" s="37">
        <v>0</v>
      </c>
    </row>
    <row r="30" spans="1:3" ht="15" customHeight="1" x14ac:dyDescent="0.25">
      <c r="A30" s="2" t="s">
        <v>79</v>
      </c>
      <c r="B30" s="27"/>
      <c r="C30" s="27"/>
    </row>
    <row r="31" spans="1:3" ht="15" customHeight="1" x14ac:dyDescent="0.25">
      <c r="A31" t="s">
        <v>80</v>
      </c>
      <c r="B31">
        <v>0</v>
      </c>
      <c r="C31" s="28">
        <v>0</v>
      </c>
    </row>
    <row r="32" spans="1:3" ht="15" customHeight="1" x14ac:dyDescent="0.25">
      <c r="A32" t="s">
        <v>81</v>
      </c>
      <c r="B32">
        <v>0</v>
      </c>
      <c r="C32" s="28">
        <v>0</v>
      </c>
    </row>
    <row r="33" spans="1:3" ht="15" customHeight="1" x14ac:dyDescent="0.25">
      <c r="A33" t="s">
        <v>82</v>
      </c>
      <c r="B33">
        <v>0</v>
      </c>
      <c r="C33" s="37">
        <v>0</v>
      </c>
    </row>
    <row r="34" spans="1:3" ht="15" customHeight="1" x14ac:dyDescent="0.25">
      <c r="A34" t="s">
        <v>59</v>
      </c>
      <c r="B34">
        <v>0</v>
      </c>
      <c r="C34" s="28">
        <v>0</v>
      </c>
    </row>
    <row r="35" spans="1:3" ht="15" customHeight="1" x14ac:dyDescent="0.25">
      <c r="A35" s="2" t="s">
        <v>83</v>
      </c>
      <c r="B35" s="27"/>
      <c r="C35" s="27"/>
    </row>
    <row r="36" spans="1:3" ht="15" customHeight="1" x14ac:dyDescent="0.25">
      <c r="A36" t="s">
        <v>84</v>
      </c>
      <c r="B36">
        <v>0</v>
      </c>
      <c r="C36" s="37">
        <v>0</v>
      </c>
    </row>
    <row r="37" spans="1:3" ht="15" customHeight="1" x14ac:dyDescent="0.25">
      <c r="A37" t="s">
        <v>85</v>
      </c>
      <c r="B37">
        <v>0</v>
      </c>
      <c r="C37" s="37">
        <v>0</v>
      </c>
    </row>
    <row r="38" spans="1:3" ht="15" customHeight="1" x14ac:dyDescent="0.25">
      <c r="A38" t="s">
        <v>86</v>
      </c>
      <c r="B38">
        <v>0</v>
      </c>
      <c r="C38" s="37">
        <v>0</v>
      </c>
    </row>
    <row r="39" spans="1:3" ht="15" customHeight="1" x14ac:dyDescent="0.25">
      <c r="A39" t="s">
        <v>87</v>
      </c>
      <c r="B39">
        <v>0</v>
      </c>
      <c r="C39" s="37">
        <v>0</v>
      </c>
    </row>
    <row r="40" spans="1:3" ht="15" customHeight="1" x14ac:dyDescent="0.25">
      <c r="A40" t="s">
        <v>88</v>
      </c>
      <c r="B40">
        <v>0</v>
      </c>
      <c r="C40" s="37">
        <v>0</v>
      </c>
    </row>
    <row r="41" spans="1:3" ht="15" customHeight="1" x14ac:dyDescent="0.25">
      <c r="A41" t="s">
        <v>78</v>
      </c>
      <c r="B41">
        <v>0</v>
      </c>
      <c r="C41" s="28">
        <v>0</v>
      </c>
    </row>
    <row r="42" spans="1:3" ht="15" customHeight="1" x14ac:dyDescent="0.25">
      <c r="A42" s="2" t="s">
        <v>89</v>
      </c>
      <c r="B42" s="27"/>
      <c r="C42" s="27"/>
    </row>
    <row r="43" spans="1:3" ht="15" customHeight="1" x14ac:dyDescent="0.25">
      <c r="A43" t="s">
        <v>90</v>
      </c>
      <c r="B43">
        <v>0</v>
      </c>
      <c r="C43" s="37">
        <v>0</v>
      </c>
    </row>
    <row r="44" spans="1:3" ht="15" customHeight="1" x14ac:dyDescent="0.25">
      <c r="A44" t="s">
        <v>91</v>
      </c>
      <c r="B44">
        <v>0</v>
      </c>
      <c r="C44" s="37">
        <v>0</v>
      </c>
    </row>
    <row r="45" spans="1:3" ht="15" customHeight="1" x14ac:dyDescent="0.25">
      <c r="A45" t="s">
        <v>92</v>
      </c>
      <c r="B45">
        <v>0</v>
      </c>
      <c r="C45" s="37">
        <v>0</v>
      </c>
    </row>
    <row r="46" spans="1:3" ht="15" customHeight="1" x14ac:dyDescent="0.25">
      <c r="A46" t="s">
        <v>59</v>
      </c>
      <c r="B46">
        <v>0</v>
      </c>
      <c r="C46" s="37">
        <v>0</v>
      </c>
    </row>
    <row r="47" spans="1:3" ht="15" customHeight="1" x14ac:dyDescent="0.25">
      <c r="A47" s="2" t="s">
        <v>93</v>
      </c>
      <c r="B47" s="27"/>
      <c r="C47" s="27"/>
    </row>
    <row r="48" spans="1:3" ht="15" customHeight="1" x14ac:dyDescent="0.25">
      <c r="A48" t="s">
        <v>94</v>
      </c>
      <c r="B48">
        <v>0</v>
      </c>
      <c r="C48" s="37">
        <v>0</v>
      </c>
    </row>
    <row r="49" spans="1:3" ht="15" customHeight="1" x14ac:dyDescent="0.25">
      <c r="A49" t="s">
        <v>95</v>
      </c>
      <c r="B49">
        <v>0</v>
      </c>
      <c r="C49" s="37">
        <v>0</v>
      </c>
    </row>
    <row r="50" spans="1:3" ht="15" customHeight="1" x14ac:dyDescent="0.25">
      <c r="A50" t="s">
        <v>63</v>
      </c>
      <c r="B50">
        <v>0</v>
      </c>
      <c r="C50" s="37">
        <v>0</v>
      </c>
    </row>
    <row r="51" spans="1:3" ht="15" customHeight="1" x14ac:dyDescent="0.25">
      <c r="A51" s="2" t="s">
        <v>96</v>
      </c>
      <c r="B51" s="27"/>
      <c r="C51" s="27"/>
    </row>
    <row r="52" spans="1:3" ht="15" customHeight="1" x14ac:dyDescent="0.25">
      <c r="A52" t="s">
        <v>97</v>
      </c>
      <c r="B52">
        <v>0</v>
      </c>
      <c r="C52" s="37">
        <v>0</v>
      </c>
    </row>
    <row r="53" spans="1:3" ht="15" customHeight="1" x14ac:dyDescent="0.25">
      <c r="A53" t="s">
        <v>98</v>
      </c>
      <c r="B53">
        <v>0</v>
      </c>
      <c r="C53" s="37">
        <v>0</v>
      </c>
    </row>
    <row r="54" spans="1:3" ht="15" customHeight="1" x14ac:dyDescent="0.25">
      <c r="A54" t="s">
        <v>99</v>
      </c>
      <c r="B54">
        <v>0</v>
      </c>
      <c r="C54" s="37">
        <v>0</v>
      </c>
    </row>
    <row r="55" spans="1:3" ht="15" customHeight="1" x14ac:dyDescent="0.25">
      <c r="A55" t="s">
        <v>59</v>
      </c>
      <c r="B55">
        <v>0</v>
      </c>
      <c r="C55" s="37">
        <v>0</v>
      </c>
    </row>
    <row r="56" spans="1:3" ht="15" customHeight="1" x14ac:dyDescent="0.25">
      <c r="A56" s="2" t="s">
        <v>100</v>
      </c>
      <c r="B56" s="27"/>
      <c r="C56" s="27"/>
    </row>
    <row r="57" spans="1:3" ht="15" customHeight="1" x14ac:dyDescent="0.25">
      <c r="A57" t="s">
        <v>101</v>
      </c>
      <c r="B57">
        <v>0</v>
      </c>
      <c r="C57" s="37">
        <v>0</v>
      </c>
    </row>
    <row r="58" spans="1:3" ht="15" customHeight="1" x14ac:dyDescent="0.25">
      <c r="A58" t="s">
        <v>102</v>
      </c>
      <c r="B58">
        <v>0</v>
      </c>
      <c r="C58" s="37">
        <v>0</v>
      </c>
    </row>
    <row r="59" spans="1:3" ht="15" customHeight="1" x14ac:dyDescent="0.25">
      <c r="A59" t="s">
        <v>103</v>
      </c>
      <c r="B59">
        <v>0</v>
      </c>
      <c r="C59" s="37">
        <v>0</v>
      </c>
    </row>
    <row r="60" spans="1:3" ht="15" customHeight="1" x14ac:dyDescent="0.25">
      <c r="A60" t="s">
        <v>104</v>
      </c>
      <c r="B60">
        <v>0</v>
      </c>
      <c r="C60" s="37">
        <v>0</v>
      </c>
    </row>
    <row r="61" spans="1:3" ht="15" customHeight="1" x14ac:dyDescent="0.25">
      <c r="A61" t="s">
        <v>105</v>
      </c>
      <c r="B61">
        <v>0</v>
      </c>
      <c r="C61" s="37">
        <v>0</v>
      </c>
    </row>
    <row r="62" spans="1:3" ht="15" customHeight="1" x14ac:dyDescent="0.25">
      <c r="A62" t="s">
        <v>106</v>
      </c>
      <c r="B62">
        <v>0</v>
      </c>
      <c r="C62" s="37">
        <v>0</v>
      </c>
    </row>
    <row r="63" spans="1:3" ht="15" customHeight="1" x14ac:dyDescent="0.25">
      <c r="A63" s="2" t="s">
        <v>107</v>
      </c>
      <c r="B63" s="27"/>
      <c r="C63" s="27"/>
    </row>
    <row r="64" spans="1:3" ht="15" customHeight="1" x14ac:dyDescent="0.25">
      <c r="A64" t="s">
        <v>108</v>
      </c>
      <c r="B64">
        <v>0</v>
      </c>
      <c r="C64" s="37">
        <v>0</v>
      </c>
    </row>
    <row r="65" spans="1:3" ht="15" customHeight="1" x14ac:dyDescent="0.25">
      <c r="A65" t="s">
        <v>109</v>
      </c>
      <c r="B65">
        <v>0</v>
      </c>
      <c r="C65" s="37">
        <v>0</v>
      </c>
    </row>
    <row r="66" spans="1:3" ht="15" customHeight="1" x14ac:dyDescent="0.25">
      <c r="A66" t="s">
        <v>110</v>
      </c>
      <c r="B66">
        <v>0</v>
      </c>
      <c r="C66" s="37">
        <v>0</v>
      </c>
    </row>
    <row r="67" spans="1:3" ht="15" customHeight="1" x14ac:dyDescent="0.25">
      <c r="A67" t="s">
        <v>111</v>
      </c>
      <c r="B67">
        <v>0</v>
      </c>
      <c r="C67" s="28">
        <v>0</v>
      </c>
    </row>
    <row r="68" spans="1:3" ht="15" customHeight="1" x14ac:dyDescent="0.25">
      <c r="A68" t="s">
        <v>112</v>
      </c>
      <c r="B68">
        <v>0</v>
      </c>
      <c r="C68" s="37">
        <v>0</v>
      </c>
    </row>
    <row r="69" spans="1:3" ht="15" customHeight="1" x14ac:dyDescent="0.25">
      <c r="A69" t="s">
        <v>113</v>
      </c>
      <c r="B69">
        <v>0</v>
      </c>
      <c r="C69" s="37">
        <v>0</v>
      </c>
    </row>
    <row r="70" spans="1:3" ht="15" customHeight="1" x14ac:dyDescent="0.25">
      <c r="A70" t="s">
        <v>114</v>
      </c>
      <c r="B70">
        <v>0</v>
      </c>
      <c r="C70" s="37">
        <v>0</v>
      </c>
    </row>
    <row r="71" spans="1:3" ht="15" customHeight="1" x14ac:dyDescent="0.25">
      <c r="A71" s="2" t="s">
        <v>115</v>
      </c>
      <c r="B71" s="27"/>
      <c r="C71" s="27"/>
    </row>
    <row r="72" spans="1:3" ht="15" customHeight="1" x14ac:dyDescent="0.25">
      <c r="A72" t="s">
        <v>116</v>
      </c>
      <c r="B72">
        <v>0</v>
      </c>
      <c r="C72" s="37">
        <v>0</v>
      </c>
    </row>
    <row r="73" spans="1:3" ht="15" customHeight="1" x14ac:dyDescent="0.25">
      <c r="A73" t="s">
        <v>117</v>
      </c>
      <c r="B73">
        <v>0</v>
      </c>
      <c r="C73" s="37">
        <v>0</v>
      </c>
    </row>
    <row r="74" spans="1:3" ht="15" customHeight="1" x14ac:dyDescent="0.25">
      <c r="A74" t="s">
        <v>118</v>
      </c>
      <c r="B74">
        <v>0</v>
      </c>
      <c r="C74" s="37">
        <v>0</v>
      </c>
    </row>
    <row r="75" spans="1:3" ht="15" customHeight="1" x14ac:dyDescent="0.25">
      <c r="A75" t="s">
        <v>119</v>
      </c>
      <c r="B75">
        <v>0</v>
      </c>
      <c r="C75" s="37">
        <v>0</v>
      </c>
    </row>
    <row r="76" spans="1:3" ht="15" customHeight="1" x14ac:dyDescent="0.25">
      <c r="A76" t="s">
        <v>120</v>
      </c>
      <c r="B76">
        <v>0</v>
      </c>
      <c r="C76" s="37">
        <v>0</v>
      </c>
    </row>
    <row r="77" spans="1:3" ht="15" customHeight="1" x14ac:dyDescent="0.25">
      <c r="A77" t="s">
        <v>121</v>
      </c>
      <c r="B77">
        <v>0</v>
      </c>
      <c r="C77" s="37">
        <v>0</v>
      </c>
    </row>
    <row r="78" spans="1:3" ht="15" customHeight="1" x14ac:dyDescent="0.25">
      <c r="A78" t="s">
        <v>114</v>
      </c>
      <c r="B78">
        <v>0</v>
      </c>
      <c r="C78" s="37">
        <v>0</v>
      </c>
    </row>
    <row r="79" spans="1:3" ht="15" customHeight="1" x14ac:dyDescent="0.25">
      <c r="A79" s="2" t="s">
        <v>122</v>
      </c>
      <c r="B79" s="27"/>
      <c r="C79" s="27"/>
    </row>
    <row r="80" spans="1:3" ht="15" customHeight="1" x14ac:dyDescent="0.25">
      <c r="A80" t="s">
        <v>123</v>
      </c>
      <c r="B80">
        <v>0</v>
      </c>
      <c r="C80" s="37">
        <v>0</v>
      </c>
    </row>
    <row r="81" spans="1:3" ht="15" customHeight="1" x14ac:dyDescent="0.25">
      <c r="A81" t="s">
        <v>124</v>
      </c>
      <c r="B81">
        <v>0</v>
      </c>
      <c r="C81" s="37">
        <v>0</v>
      </c>
    </row>
    <row r="82" spans="1:3" ht="15" customHeight="1" x14ac:dyDescent="0.25">
      <c r="A82" t="s">
        <v>125</v>
      </c>
      <c r="B82">
        <v>0</v>
      </c>
      <c r="C82" s="37">
        <v>0</v>
      </c>
    </row>
    <row r="83" spans="1:3" ht="15" customHeight="1" x14ac:dyDescent="0.25">
      <c r="A83" t="s">
        <v>126</v>
      </c>
      <c r="B83">
        <v>1</v>
      </c>
      <c r="C83" s="37">
        <v>7.1428571428571425E-2</v>
      </c>
    </row>
    <row r="84" spans="1:3" ht="15" customHeight="1" x14ac:dyDescent="0.25">
      <c r="A84" s="2" t="s">
        <v>127</v>
      </c>
      <c r="B84" s="27"/>
      <c r="C84" s="27"/>
    </row>
    <row r="85" spans="1:3" ht="15" customHeight="1" x14ac:dyDescent="0.25">
      <c r="A85" t="s">
        <v>128</v>
      </c>
      <c r="B85">
        <v>0</v>
      </c>
      <c r="C85" s="37">
        <v>0</v>
      </c>
    </row>
    <row r="86" spans="1:3" ht="15" customHeight="1" x14ac:dyDescent="0.25">
      <c r="A86" t="s">
        <v>129</v>
      </c>
      <c r="B86">
        <v>0</v>
      </c>
      <c r="C86" s="37">
        <v>0</v>
      </c>
    </row>
    <row r="87" spans="1:3" ht="15" customHeight="1" x14ac:dyDescent="0.25">
      <c r="A87" s="27" t="s">
        <v>130</v>
      </c>
      <c r="B87" s="27"/>
      <c r="C87" s="27"/>
    </row>
    <row r="88" spans="1:3" ht="15" customHeight="1" x14ac:dyDescent="0.25">
      <c r="A88" t="s">
        <v>131</v>
      </c>
      <c r="B88">
        <v>0</v>
      </c>
      <c r="C88" s="28">
        <v>0</v>
      </c>
    </row>
    <row r="89" spans="1:3" ht="15" customHeight="1" x14ac:dyDescent="0.25">
      <c r="A89" t="s">
        <v>132</v>
      </c>
      <c r="B89">
        <v>0</v>
      </c>
      <c r="C89" s="28">
        <v>0</v>
      </c>
    </row>
    <row r="90" spans="1:3" ht="15" customHeight="1" x14ac:dyDescent="0.25">
      <c r="A90" t="s">
        <v>133</v>
      </c>
      <c r="B90">
        <v>0</v>
      </c>
      <c r="C90" s="28">
        <v>0</v>
      </c>
    </row>
    <row r="91" spans="1:3" ht="15" customHeight="1" x14ac:dyDescent="0.25">
      <c r="A91" t="s">
        <v>134</v>
      </c>
      <c r="B91">
        <v>0</v>
      </c>
      <c r="C91" s="37">
        <v>0</v>
      </c>
    </row>
    <row r="92" spans="1:3" ht="15" customHeight="1" x14ac:dyDescent="0.25">
      <c r="A92" s="3" t="s">
        <v>9</v>
      </c>
      <c r="B92">
        <v>14</v>
      </c>
      <c r="C92" s="28">
        <v>1</v>
      </c>
    </row>
    <row r="93" spans="1:3" ht="27" customHeight="1" x14ac:dyDescent="0.25">
      <c r="A93" s="113"/>
      <c r="B93" s="113"/>
      <c r="C93" s="113"/>
    </row>
    <row r="94" spans="1:3" ht="69" customHeight="1" x14ac:dyDescent="0.25">
      <c r="A94" s="112" t="s">
        <v>135</v>
      </c>
      <c r="B94" s="112"/>
      <c r="C94" s="112"/>
    </row>
    <row r="95" spans="1:3" ht="17.25" customHeight="1" x14ac:dyDescent="0.25"/>
    <row r="96" spans="1:3" x14ac:dyDescent="0.25">
      <c r="A96" t="s">
        <v>10</v>
      </c>
    </row>
    <row r="97" spans="1:1" x14ac:dyDescent="0.25">
      <c r="A97" s="70" t="s">
        <v>3045</v>
      </c>
    </row>
    <row r="98" spans="1:1" x14ac:dyDescent="0.25">
      <c r="A98" s="70" t="s">
        <v>3046</v>
      </c>
    </row>
    <row r="99" spans="1:1" x14ac:dyDescent="0.25">
      <c r="A99" s="70" t="s">
        <v>3054</v>
      </c>
    </row>
  </sheetData>
  <mergeCells count="2">
    <mergeCell ref="A94:C94"/>
    <mergeCell ref="A93:C93"/>
  </mergeCells>
  <pageMargins left="0.70866141732283472" right="0.70866141732283472" top="0.74803149606299213" bottom="0.74803149606299213" header="0.31496062992125984" footer="0.31496062992125984"/>
  <pageSetup scale="45" orientation="portrait"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view="pageBreakPreview" zoomScaleNormal="100" zoomScaleSheetLayoutView="100" workbookViewId="0">
      <selection activeCell="A26" sqref="A26"/>
    </sheetView>
  </sheetViews>
  <sheetFormatPr baseColWidth="10" defaultRowHeight="15" x14ac:dyDescent="0.25"/>
  <cols>
    <col min="1" max="1" width="34" customWidth="1"/>
    <col min="2" max="2" width="21.28515625" bestFit="1" customWidth="1"/>
    <col min="3" max="3" width="28.140625" bestFit="1" customWidth="1"/>
    <col min="4" max="5" width="25.7109375" customWidth="1"/>
  </cols>
  <sheetData>
    <row r="1" spans="1:3" s="8" customFormat="1" x14ac:dyDescent="0.25">
      <c r="A1" s="10" t="s">
        <v>3055</v>
      </c>
    </row>
    <row r="2" spans="1:3" x14ac:dyDescent="0.25">
      <c r="A2" s="29" t="s">
        <v>2633</v>
      </c>
    </row>
    <row r="3" spans="1:3" ht="15" customHeight="1" x14ac:dyDescent="0.25">
      <c r="A3" s="30" t="s">
        <v>3052</v>
      </c>
    </row>
    <row r="4" spans="1:3" ht="30" customHeight="1" x14ac:dyDescent="0.25">
      <c r="A4" s="31" t="s">
        <v>2634</v>
      </c>
      <c r="B4" s="31" t="s">
        <v>140</v>
      </c>
      <c r="C4" s="31" t="s">
        <v>141</v>
      </c>
    </row>
    <row r="5" spans="1:3" ht="15" customHeight="1" x14ac:dyDescent="0.25">
      <c r="A5" s="32" t="s">
        <v>2635</v>
      </c>
      <c r="B5" s="32">
        <v>10</v>
      </c>
      <c r="C5" s="33">
        <v>0.7142857142857143</v>
      </c>
    </row>
    <row r="6" spans="1:3" ht="15" customHeight="1" x14ac:dyDescent="0.25">
      <c r="A6" s="34" t="s">
        <v>2636</v>
      </c>
      <c r="B6" s="34">
        <v>0</v>
      </c>
      <c r="C6" s="36">
        <v>0</v>
      </c>
    </row>
    <row r="7" spans="1:3" ht="15" customHeight="1" x14ac:dyDescent="0.25">
      <c r="A7" s="12" t="s">
        <v>2637</v>
      </c>
      <c r="B7" s="12">
        <v>2</v>
      </c>
      <c r="C7" s="35">
        <v>0.14285714285714285</v>
      </c>
    </row>
    <row r="8" spans="1:3" ht="15" customHeight="1" x14ac:dyDescent="0.25">
      <c r="A8" s="34" t="s">
        <v>2638</v>
      </c>
      <c r="B8" s="34">
        <v>0</v>
      </c>
      <c r="C8" s="36">
        <v>0</v>
      </c>
    </row>
    <row r="9" spans="1:3" ht="15" customHeight="1" x14ac:dyDescent="0.25">
      <c r="A9" s="12" t="s">
        <v>2639</v>
      </c>
      <c r="B9" s="12">
        <v>0</v>
      </c>
      <c r="C9" s="35">
        <v>0</v>
      </c>
    </row>
    <row r="10" spans="1:3" ht="15" customHeight="1" x14ac:dyDescent="0.25">
      <c r="A10" s="34" t="s">
        <v>2640</v>
      </c>
      <c r="B10" s="34">
        <v>0</v>
      </c>
      <c r="C10" s="36">
        <v>0</v>
      </c>
    </row>
    <row r="11" spans="1:3" ht="15" customHeight="1" x14ac:dyDescent="0.25">
      <c r="A11" s="12" t="s">
        <v>2641</v>
      </c>
      <c r="B11" s="12">
        <v>0</v>
      </c>
      <c r="C11" s="35">
        <v>0</v>
      </c>
    </row>
    <row r="12" spans="1:3" ht="15" customHeight="1" x14ac:dyDescent="0.25">
      <c r="A12" s="34" t="s">
        <v>2642</v>
      </c>
      <c r="B12" s="34">
        <v>0</v>
      </c>
      <c r="C12" s="36">
        <v>0</v>
      </c>
    </row>
    <row r="13" spans="1:3" ht="15" customHeight="1" x14ac:dyDescent="0.25">
      <c r="A13" s="32" t="s">
        <v>2643</v>
      </c>
      <c r="B13" s="32">
        <v>1</v>
      </c>
      <c r="C13" s="33"/>
    </row>
    <row r="14" spans="1:3" ht="15" customHeight="1" x14ac:dyDescent="0.25">
      <c r="A14" s="34" t="s">
        <v>2644</v>
      </c>
      <c r="B14" s="34">
        <v>0</v>
      </c>
      <c r="C14" s="36">
        <v>0</v>
      </c>
    </row>
    <row r="15" spans="1:3" ht="15" customHeight="1" x14ac:dyDescent="0.25">
      <c r="A15" s="32" t="s">
        <v>2645</v>
      </c>
      <c r="B15" s="32">
        <v>0</v>
      </c>
      <c r="C15" s="33"/>
    </row>
    <row r="16" spans="1:3" ht="15" customHeight="1" x14ac:dyDescent="0.25">
      <c r="A16" s="34" t="s">
        <v>2646</v>
      </c>
      <c r="B16" s="34">
        <v>0</v>
      </c>
      <c r="C16" s="36"/>
    </row>
    <row r="17" spans="1:4" ht="15" customHeight="1" x14ac:dyDescent="0.25">
      <c r="A17" s="12" t="s">
        <v>2647</v>
      </c>
      <c r="B17" s="12">
        <v>0</v>
      </c>
      <c r="C17" s="35"/>
    </row>
    <row r="18" spans="1:4" ht="15" customHeight="1" x14ac:dyDescent="0.25">
      <c r="A18" s="34" t="s">
        <v>2648</v>
      </c>
      <c r="B18" s="34">
        <v>1</v>
      </c>
      <c r="C18" s="36">
        <v>7.1428571428571425E-2</v>
      </c>
    </row>
    <row r="19" spans="1:4" ht="15" customHeight="1" x14ac:dyDescent="0.25">
      <c r="A19" s="22" t="s">
        <v>2649</v>
      </c>
      <c r="B19" s="22">
        <v>14</v>
      </c>
      <c r="C19" s="12"/>
    </row>
    <row r="20" spans="1:4" ht="30" customHeight="1" x14ac:dyDescent="0.25">
      <c r="A20" s="31" t="s">
        <v>2650</v>
      </c>
      <c r="B20" s="31" t="s">
        <v>140</v>
      </c>
      <c r="C20" s="31" t="s">
        <v>141</v>
      </c>
    </row>
    <row r="21" spans="1:4" ht="15" customHeight="1" x14ac:dyDescent="0.25">
      <c r="A21" s="34" t="s">
        <v>2651</v>
      </c>
      <c r="B21" s="34">
        <v>1</v>
      </c>
      <c r="C21" s="36">
        <v>7.1428571428571425E-2</v>
      </c>
      <c r="D21" s="37"/>
    </row>
    <row r="22" spans="1:4" ht="15" customHeight="1" x14ac:dyDescent="0.25">
      <c r="A22" s="12" t="s">
        <v>2652</v>
      </c>
      <c r="B22" s="12">
        <v>3</v>
      </c>
      <c r="C22" s="35">
        <v>0.21428571428571427</v>
      </c>
    </row>
    <row r="23" spans="1:4" ht="15" customHeight="1" x14ac:dyDescent="0.25">
      <c r="A23" s="34" t="s">
        <v>2648</v>
      </c>
      <c r="B23" s="34">
        <v>10</v>
      </c>
      <c r="C23" s="36">
        <v>0.7142857142857143</v>
      </c>
    </row>
    <row r="24" spans="1:4" ht="15" customHeight="1" x14ac:dyDescent="0.25">
      <c r="A24" s="38" t="s">
        <v>2649</v>
      </c>
      <c r="B24" s="38">
        <v>14</v>
      </c>
      <c r="C24" s="32"/>
    </row>
    <row r="25" spans="1:4" ht="30" customHeight="1" x14ac:dyDescent="0.25">
      <c r="A25" s="31" t="s">
        <v>2653</v>
      </c>
      <c r="B25" s="31" t="s">
        <v>140</v>
      </c>
      <c r="C25" s="31" t="s">
        <v>141</v>
      </c>
    </row>
    <row r="26" spans="1:4" ht="15" customHeight="1" x14ac:dyDescent="0.25">
      <c r="A26" s="12" t="s">
        <v>2654</v>
      </c>
      <c r="B26" s="12">
        <v>4</v>
      </c>
      <c r="C26" s="52">
        <v>0.2857142857142857</v>
      </c>
    </row>
    <row r="27" spans="1:4" ht="15" customHeight="1" x14ac:dyDescent="0.25">
      <c r="A27" s="34" t="s">
        <v>2655</v>
      </c>
      <c r="B27" s="34">
        <v>0</v>
      </c>
      <c r="C27" s="53">
        <v>0</v>
      </c>
    </row>
    <row r="28" spans="1:4" ht="15" customHeight="1" x14ac:dyDescent="0.25">
      <c r="A28" s="34" t="s">
        <v>2656</v>
      </c>
      <c r="B28" s="34">
        <v>0</v>
      </c>
      <c r="C28" s="53">
        <v>0</v>
      </c>
    </row>
    <row r="29" spans="1:4" ht="15" customHeight="1" x14ac:dyDescent="0.25">
      <c r="A29" s="34" t="s">
        <v>2657</v>
      </c>
      <c r="B29" s="34">
        <v>2</v>
      </c>
      <c r="C29" s="53">
        <v>0.14285714285714285</v>
      </c>
    </row>
    <row r="30" spans="1:4" ht="15" customHeight="1" x14ac:dyDescent="0.25">
      <c r="A30" s="34" t="s">
        <v>2658</v>
      </c>
      <c r="B30" s="34">
        <v>0</v>
      </c>
      <c r="C30" s="53">
        <v>0</v>
      </c>
    </row>
    <row r="31" spans="1:4" ht="15" customHeight="1" x14ac:dyDescent="0.25">
      <c r="A31" s="12" t="s">
        <v>2659</v>
      </c>
      <c r="B31" s="12">
        <v>6</v>
      </c>
      <c r="C31" s="52">
        <v>0.42857142857142855</v>
      </c>
    </row>
    <row r="32" spans="1:4" ht="15" customHeight="1" x14ac:dyDescent="0.25">
      <c r="A32" s="34" t="s">
        <v>2660</v>
      </c>
      <c r="B32" s="34">
        <v>6</v>
      </c>
      <c r="C32" s="53">
        <v>0.42857142857142855</v>
      </c>
    </row>
    <row r="33" spans="1:3" ht="15" customHeight="1" x14ac:dyDescent="0.25">
      <c r="A33" s="34" t="s">
        <v>2661</v>
      </c>
      <c r="B33" s="34">
        <v>0</v>
      </c>
      <c r="C33" s="53">
        <v>0</v>
      </c>
    </row>
    <row r="34" spans="1:3" ht="15" customHeight="1" x14ac:dyDescent="0.25">
      <c r="A34" s="34" t="s">
        <v>2662</v>
      </c>
      <c r="B34" s="34">
        <v>0</v>
      </c>
      <c r="C34" s="53">
        <v>0</v>
      </c>
    </row>
    <row r="35" spans="1:3" ht="15" customHeight="1" x14ac:dyDescent="0.25">
      <c r="A35" s="34" t="s">
        <v>2663</v>
      </c>
      <c r="B35" s="34">
        <v>0</v>
      </c>
      <c r="C35" s="53">
        <v>0</v>
      </c>
    </row>
    <row r="36" spans="1:3" ht="15" customHeight="1" x14ac:dyDescent="0.25">
      <c r="A36" s="34" t="s">
        <v>2664</v>
      </c>
      <c r="B36" s="34">
        <v>0</v>
      </c>
      <c r="C36" s="53">
        <v>0</v>
      </c>
    </row>
    <row r="37" spans="1:3" ht="15" customHeight="1" x14ac:dyDescent="0.25">
      <c r="A37" s="34" t="s">
        <v>2665</v>
      </c>
      <c r="B37" s="34">
        <v>0</v>
      </c>
      <c r="C37" s="53">
        <v>0</v>
      </c>
    </row>
    <row r="38" spans="1:3" ht="15" customHeight="1" x14ac:dyDescent="0.25">
      <c r="A38" s="34" t="s">
        <v>2666</v>
      </c>
      <c r="B38" s="34">
        <v>0</v>
      </c>
      <c r="C38" s="53">
        <v>0</v>
      </c>
    </row>
    <row r="39" spans="1:3" ht="15" customHeight="1" x14ac:dyDescent="0.25">
      <c r="A39" s="34" t="s">
        <v>2667</v>
      </c>
      <c r="B39" s="34">
        <v>0</v>
      </c>
      <c r="C39" s="53">
        <v>0</v>
      </c>
    </row>
    <row r="40" spans="1:3" ht="15" customHeight="1" x14ac:dyDescent="0.25">
      <c r="A40" s="12" t="s">
        <v>2668</v>
      </c>
      <c r="B40" s="12">
        <v>1</v>
      </c>
      <c r="C40" s="52">
        <v>7.1428571428571425E-2</v>
      </c>
    </row>
    <row r="41" spans="1:3" ht="15" customHeight="1" x14ac:dyDescent="0.25">
      <c r="A41" s="34" t="s">
        <v>2669</v>
      </c>
      <c r="B41" s="34">
        <v>1</v>
      </c>
      <c r="C41" s="53">
        <v>7.1428571428571425E-2</v>
      </c>
    </row>
    <row r="42" spans="1:3" ht="15" customHeight="1" x14ac:dyDescent="0.25">
      <c r="A42" s="34" t="s">
        <v>2670</v>
      </c>
      <c r="B42" s="34">
        <v>0</v>
      </c>
      <c r="C42" s="53">
        <v>0</v>
      </c>
    </row>
    <row r="43" spans="1:3" ht="15" customHeight="1" x14ac:dyDescent="0.25">
      <c r="A43" s="34" t="s">
        <v>2671</v>
      </c>
      <c r="B43" s="34">
        <v>0</v>
      </c>
      <c r="C43" s="53">
        <v>0</v>
      </c>
    </row>
    <row r="44" spans="1:3" ht="15" customHeight="1" x14ac:dyDescent="0.25">
      <c r="A44" s="12" t="s">
        <v>2672</v>
      </c>
      <c r="B44" s="12">
        <v>0</v>
      </c>
      <c r="C44" s="52">
        <v>0</v>
      </c>
    </row>
    <row r="45" spans="1:3" ht="15" customHeight="1" x14ac:dyDescent="0.25">
      <c r="A45" s="34" t="s">
        <v>2673</v>
      </c>
      <c r="B45" s="34">
        <v>0</v>
      </c>
      <c r="C45" s="53">
        <v>0</v>
      </c>
    </row>
    <row r="46" spans="1:3" ht="15" customHeight="1" x14ac:dyDescent="0.25">
      <c r="A46" s="34" t="s">
        <v>2674</v>
      </c>
      <c r="B46" s="34">
        <v>0</v>
      </c>
      <c r="C46" s="53">
        <v>0</v>
      </c>
    </row>
    <row r="47" spans="1:3" ht="15" customHeight="1" x14ac:dyDescent="0.25">
      <c r="A47" s="34" t="s">
        <v>2675</v>
      </c>
      <c r="B47" s="34">
        <v>0</v>
      </c>
      <c r="C47" s="53">
        <v>0</v>
      </c>
    </row>
    <row r="48" spans="1:3" ht="15" customHeight="1" x14ac:dyDescent="0.25">
      <c r="A48" s="34" t="s">
        <v>2676</v>
      </c>
      <c r="B48" s="34">
        <v>0</v>
      </c>
      <c r="C48" s="53">
        <v>0</v>
      </c>
    </row>
    <row r="49" spans="1:3" ht="15" customHeight="1" x14ac:dyDescent="0.25">
      <c r="A49" s="34" t="s">
        <v>2677</v>
      </c>
      <c r="B49" s="34">
        <v>0</v>
      </c>
      <c r="C49" s="53">
        <v>0</v>
      </c>
    </row>
    <row r="50" spans="1:3" ht="15" customHeight="1" x14ac:dyDescent="0.25">
      <c r="A50" s="34" t="s">
        <v>2678</v>
      </c>
      <c r="B50" s="34">
        <v>0</v>
      </c>
      <c r="C50" s="53">
        <v>0</v>
      </c>
    </row>
    <row r="51" spans="1:3" ht="15" customHeight="1" x14ac:dyDescent="0.25">
      <c r="A51" s="12" t="s">
        <v>2679</v>
      </c>
      <c r="B51" s="12">
        <v>0</v>
      </c>
      <c r="C51" s="52">
        <v>0</v>
      </c>
    </row>
    <row r="52" spans="1:3" ht="15" customHeight="1" x14ac:dyDescent="0.25">
      <c r="A52" s="34" t="s">
        <v>2680</v>
      </c>
      <c r="B52" s="34">
        <v>0</v>
      </c>
      <c r="C52" s="53">
        <v>0</v>
      </c>
    </row>
    <row r="53" spans="1:3" ht="15" customHeight="1" x14ac:dyDescent="0.25">
      <c r="A53" s="34" t="s">
        <v>2681</v>
      </c>
      <c r="B53" s="34">
        <v>0</v>
      </c>
      <c r="C53" s="53">
        <v>0</v>
      </c>
    </row>
    <row r="54" spans="1:3" ht="15" customHeight="1" x14ac:dyDescent="0.25">
      <c r="A54" s="34" t="s">
        <v>2682</v>
      </c>
      <c r="B54" s="34">
        <v>0</v>
      </c>
      <c r="C54" s="53">
        <v>0</v>
      </c>
    </row>
    <row r="55" spans="1:3" ht="15" customHeight="1" x14ac:dyDescent="0.25">
      <c r="A55" s="34" t="s">
        <v>2683</v>
      </c>
      <c r="B55" s="34">
        <v>0</v>
      </c>
      <c r="C55" s="53">
        <v>0</v>
      </c>
    </row>
    <row r="56" spans="1:3" ht="15" customHeight="1" x14ac:dyDescent="0.25">
      <c r="A56" s="34" t="s">
        <v>2684</v>
      </c>
      <c r="B56" s="34">
        <v>0</v>
      </c>
      <c r="C56" s="53">
        <v>0</v>
      </c>
    </row>
    <row r="57" spans="1:3" ht="15" customHeight="1" x14ac:dyDescent="0.25">
      <c r="A57" s="34" t="s">
        <v>2685</v>
      </c>
      <c r="B57" s="34">
        <v>0</v>
      </c>
      <c r="C57" s="53">
        <v>0</v>
      </c>
    </row>
    <row r="58" spans="1:3" ht="15" customHeight="1" x14ac:dyDescent="0.25">
      <c r="A58" s="34" t="s">
        <v>2686</v>
      </c>
      <c r="B58" s="34">
        <v>0</v>
      </c>
      <c r="C58" s="53">
        <v>0</v>
      </c>
    </row>
    <row r="59" spans="1:3" ht="15" customHeight="1" x14ac:dyDescent="0.25">
      <c r="A59" s="34" t="s">
        <v>2687</v>
      </c>
      <c r="B59" s="34">
        <v>0</v>
      </c>
      <c r="C59" s="53">
        <v>0</v>
      </c>
    </row>
    <row r="60" spans="1:3" ht="15" customHeight="1" x14ac:dyDescent="0.25">
      <c r="A60" s="34" t="s">
        <v>2688</v>
      </c>
      <c r="B60" s="34">
        <v>0</v>
      </c>
      <c r="C60" s="53">
        <v>0</v>
      </c>
    </row>
    <row r="61" spans="1:3" ht="15" customHeight="1" x14ac:dyDescent="0.25">
      <c r="A61" s="34" t="s">
        <v>2689</v>
      </c>
      <c r="B61" s="34">
        <v>0</v>
      </c>
      <c r="C61" s="53">
        <v>0</v>
      </c>
    </row>
    <row r="62" spans="1:3" ht="15" customHeight="1" x14ac:dyDescent="0.25">
      <c r="A62" s="12" t="s">
        <v>2648</v>
      </c>
      <c r="B62" s="12">
        <v>3</v>
      </c>
      <c r="C62" s="35">
        <v>0.21428571428571427</v>
      </c>
    </row>
    <row r="63" spans="1:3" ht="15" customHeight="1" x14ac:dyDescent="0.25">
      <c r="A63" s="22" t="s">
        <v>2649</v>
      </c>
      <c r="B63" s="22">
        <v>14</v>
      </c>
      <c r="C63" s="52">
        <v>0.99999999999999989</v>
      </c>
    </row>
    <row r="64" spans="1:3" ht="30" customHeight="1" x14ac:dyDescent="0.25">
      <c r="A64" s="31" t="s">
        <v>2690</v>
      </c>
      <c r="B64" s="31" t="s">
        <v>140</v>
      </c>
      <c r="C64" s="31" t="s">
        <v>141</v>
      </c>
    </row>
    <row r="65" spans="1:3" ht="15" customHeight="1" x14ac:dyDescent="0.25">
      <c r="A65" s="34" t="s">
        <v>2691</v>
      </c>
      <c r="B65" s="34">
        <v>0</v>
      </c>
      <c r="C65" s="53">
        <v>0</v>
      </c>
    </row>
    <row r="66" spans="1:3" ht="15" customHeight="1" x14ac:dyDescent="0.25">
      <c r="A66" s="32" t="s">
        <v>2692</v>
      </c>
      <c r="B66" s="32">
        <v>0</v>
      </c>
      <c r="C66" s="54">
        <v>0</v>
      </c>
    </row>
    <row r="67" spans="1:3" ht="15" customHeight="1" x14ac:dyDescent="0.25">
      <c r="A67" s="32" t="s">
        <v>2693</v>
      </c>
      <c r="B67" s="32">
        <v>0</v>
      </c>
      <c r="C67" s="54">
        <v>0</v>
      </c>
    </row>
    <row r="68" spans="1:3" ht="15" customHeight="1" x14ac:dyDescent="0.25">
      <c r="A68" s="34" t="s">
        <v>2694</v>
      </c>
      <c r="B68" s="34">
        <v>0</v>
      </c>
      <c r="C68" s="53">
        <v>0</v>
      </c>
    </row>
    <row r="69" spans="1:3" ht="15" customHeight="1" x14ac:dyDescent="0.25">
      <c r="A69" s="34" t="s">
        <v>2695</v>
      </c>
      <c r="B69" s="34">
        <v>0</v>
      </c>
      <c r="C69" s="53">
        <v>0</v>
      </c>
    </row>
    <row r="70" spans="1:3" ht="15" customHeight="1" x14ac:dyDescent="0.25">
      <c r="A70" s="32" t="s">
        <v>2696</v>
      </c>
      <c r="B70" s="32">
        <v>0</v>
      </c>
      <c r="C70" s="54">
        <v>0</v>
      </c>
    </row>
    <row r="71" spans="1:3" ht="15" customHeight="1" x14ac:dyDescent="0.25">
      <c r="A71" s="32" t="s">
        <v>2697</v>
      </c>
      <c r="B71" s="32">
        <v>0</v>
      </c>
      <c r="C71" s="54">
        <v>0</v>
      </c>
    </row>
    <row r="72" spans="1:3" ht="15" customHeight="1" x14ac:dyDescent="0.25">
      <c r="A72" s="34" t="s">
        <v>2698</v>
      </c>
      <c r="B72" s="34">
        <v>0</v>
      </c>
      <c r="C72" s="53">
        <v>0</v>
      </c>
    </row>
    <row r="73" spans="1:3" ht="15" customHeight="1" x14ac:dyDescent="0.25">
      <c r="A73" s="34" t="s">
        <v>2699</v>
      </c>
      <c r="B73" s="34">
        <v>0</v>
      </c>
      <c r="C73" s="53">
        <v>0</v>
      </c>
    </row>
    <row r="74" spans="1:3" ht="15" customHeight="1" x14ac:dyDescent="0.25">
      <c r="A74" s="32" t="s">
        <v>2700</v>
      </c>
      <c r="B74" s="32">
        <v>2</v>
      </c>
      <c r="C74" s="54">
        <v>0.14285714285714285</v>
      </c>
    </row>
    <row r="75" spans="1:3" ht="15" customHeight="1" x14ac:dyDescent="0.25">
      <c r="A75" s="32" t="s">
        <v>2701</v>
      </c>
      <c r="B75" s="32">
        <v>8</v>
      </c>
      <c r="C75" s="54">
        <v>0.5714285714285714</v>
      </c>
    </row>
    <row r="76" spans="1:3" ht="15" customHeight="1" x14ac:dyDescent="0.25">
      <c r="A76" s="34" t="s">
        <v>2702</v>
      </c>
      <c r="B76" s="34">
        <v>0</v>
      </c>
      <c r="C76" s="53">
        <v>0</v>
      </c>
    </row>
    <row r="77" spans="1:3" ht="15" customHeight="1" x14ac:dyDescent="0.25">
      <c r="A77" s="34" t="s">
        <v>2703</v>
      </c>
      <c r="B77" s="34">
        <v>0</v>
      </c>
      <c r="C77" s="53">
        <v>0</v>
      </c>
    </row>
    <row r="78" spans="1:3" ht="15" customHeight="1" x14ac:dyDescent="0.25">
      <c r="A78" s="32" t="s">
        <v>2704</v>
      </c>
      <c r="B78" s="32">
        <v>0</v>
      </c>
      <c r="C78" s="54">
        <v>0</v>
      </c>
    </row>
    <row r="79" spans="1:3" x14ac:dyDescent="0.25">
      <c r="A79" s="34" t="s">
        <v>2705</v>
      </c>
      <c r="B79" s="34">
        <v>0</v>
      </c>
      <c r="C79" s="53">
        <v>0</v>
      </c>
    </row>
    <row r="80" spans="1:3" x14ac:dyDescent="0.25">
      <c r="A80" s="32" t="s">
        <v>22</v>
      </c>
      <c r="B80" s="32">
        <v>0</v>
      </c>
      <c r="C80" s="54">
        <v>0</v>
      </c>
    </row>
    <row r="81" spans="1:5" x14ac:dyDescent="0.25">
      <c r="A81" s="34" t="s">
        <v>2648</v>
      </c>
      <c r="B81" s="34">
        <v>4</v>
      </c>
      <c r="C81" s="36">
        <v>0.2857142857142857</v>
      </c>
    </row>
    <row r="82" spans="1:5" x14ac:dyDescent="0.25">
      <c r="A82" s="38" t="s">
        <v>2649</v>
      </c>
      <c r="B82" s="38">
        <v>14</v>
      </c>
      <c r="C82" s="54">
        <v>0.99999999999999989</v>
      </c>
    </row>
    <row r="83" spans="1:5" ht="30" x14ac:dyDescent="0.25">
      <c r="A83" s="31" t="s">
        <v>2706</v>
      </c>
      <c r="B83" s="31" t="s">
        <v>140</v>
      </c>
      <c r="C83" s="31" t="s">
        <v>141</v>
      </c>
    </row>
    <row r="84" spans="1:5" x14ac:dyDescent="0.25">
      <c r="A84" s="34" t="s">
        <v>2707</v>
      </c>
      <c r="B84" s="34"/>
      <c r="C84" s="34"/>
    </row>
    <row r="85" spans="1:5" x14ac:dyDescent="0.25">
      <c r="A85" s="12" t="s">
        <v>2708</v>
      </c>
      <c r="B85" s="12"/>
      <c r="C85" s="12"/>
    </row>
    <row r="86" spans="1:5" x14ac:dyDescent="0.25">
      <c r="A86" s="34" t="s">
        <v>2648</v>
      </c>
      <c r="B86" s="34">
        <v>14</v>
      </c>
      <c r="C86" s="36">
        <v>1</v>
      </c>
    </row>
    <row r="87" spans="1:5" x14ac:dyDescent="0.25">
      <c r="A87" s="38" t="s">
        <v>2649</v>
      </c>
      <c r="B87" s="38">
        <v>14</v>
      </c>
      <c r="C87" s="32"/>
    </row>
    <row r="88" spans="1:5" ht="30" customHeight="1" x14ac:dyDescent="0.25">
      <c r="A88" s="31" t="s">
        <v>2709</v>
      </c>
      <c r="B88" s="31" t="s">
        <v>140</v>
      </c>
      <c r="C88" s="31" t="s">
        <v>141</v>
      </c>
      <c r="D88" s="31" t="s">
        <v>2710</v>
      </c>
      <c r="E88" s="31" t="s">
        <v>2711</v>
      </c>
    </row>
    <row r="89" spans="1:5" x14ac:dyDescent="0.25">
      <c r="A89" s="34" t="s">
        <v>2707</v>
      </c>
      <c r="B89" s="34"/>
      <c r="C89" s="34"/>
      <c r="D89" s="34"/>
      <c r="E89" s="34"/>
    </row>
    <row r="90" spans="1:5" x14ac:dyDescent="0.25">
      <c r="A90" s="12" t="s">
        <v>2708</v>
      </c>
      <c r="B90" s="12"/>
      <c r="C90" s="12"/>
      <c r="D90" s="12"/>
      <c r="E90" s="12"/>
    </row>
    <row r="91" spans="1:5" x14ac:dyDescent="0.25">
      <c r="A91" s="34" t="s">
        <v>2648</v>
      </c>
      <c r="B91" s="34">
        <v>14</v>
      </c>
      <c r="C91" s="36">
        <v>1</v>
      </c>
      <c r="D91" s="34">
        <v>0</v>
      </c>
      <c r="E91" s="34">
        <v>0</v>
      </c>
    </row>
    <row r="92" spans="1:5" x14ac:dyDescent="0.25">
      <c r="A92" s="38" t="s">
        <v>2649</v>
      </c>
      <c r="B92" s="38">
        <v>14</v>
      </c>
      <c r="C92" s="32"/>
      <c r="D92" s="38">
        <v>0</v>
      </c>
      <c r="E92" s="38">
        <v>0</v>
      </c>
    </row>
    <row r="94" spans="1:5" x14ac:dyDescent="0.25">
      <c r="A94" t="s">
        <v>10</v>
      </c>
    </row>
    <row r="95" spans="1:5" x14ac:dyDescent="0.25">
      <c r="A95" s="70" t="s">
        <v>3045</v>
      </c>
    </row>
    <row r="96" spans="1:5" x14ac:dyDescent="0.25">
      <c r="A96" s="70" t="s">
        <v>3046</v>
      </c>
    </row>
    <row r="97" spans="1:1" x14ac:dyDescent="0.25">
      <c r="A97" s="70" t="s">
        <v>3054</v>
      </c>
    </row>
  </sheetData>
  <pageMargins left="0.70866141732283472" right="0.70866141732283472" top="0.74803149606299213" bottom="0.74803149606299213" header="0.31496062992125984" footer="0.31496062992125984"/>
  <pageSetup scale="66" orientation="portrait" r:id="rId1"/>
  <rowBreaks count="1" manualBreakCount="1">
    <brk id="63" max="4"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32"/>
  <sheetViews>
    <sheetView topLeftCell="A2530" zoomScaleNormal="100" workbookViewId="0">
      <selection activeCell="A26" sqref="A26"/>
    </sheetView>
  </sheetViews>
  <sheetFormatPr baseColWidth="10" defaultRowHeight="15" x14ac:dyDescent="0.25"/>
  <cols>
    <col min="1" max="1" width="40.7109375" customWidth="1"/>
    <col min="2" max="2" width="36.140625" bestFit="1" customWidth="1"/>
    <col min="3" max="3" width="29.85546875" customWidth="1"/>
    <col min="4" max="4" width="25.28515625" customWidth="1"/>
    <col min="5" max="5" width="28" style="74" customWidth="1"/>
  </cols>
  <sheetData>
    <row r="1" spans="1:5" s="8" customFormat="1" x14ac:dyDescent="0.25">
      <c r="A1" s="10" t="s">
        <v>3055</v>
      </c>
    </row>
    <row r="2" spans="1:5" x14ac:dyDescent="0.25">
      <c r="A2" s="29" t="s">
        <v>136</v>
      </c>
    </row>
    <row r="3" spans="1:5" ht="15" customHeight="1" x14ac:dyDescent="0.25">
      <c r="A3" s="30" t="s">
        <v>3052</v>
      </c>
    </row>
    <row r="4" spans="1:5" ht="30" customHeight="1" x14ac:dyDescent="0.25">
      <c r="A4" s="31" t="s">
        <v>137</v>
      </c>
      <c r="B4" s="31" t="s">
        <v>138</v>
      </c>
      <c r="C4" s="31" t="s">
        <v>139</v>
      </c>
      <c r="D4" s="73" t="s">
        <v>140</v>
      </c>
      <c r="E4" s="75" t="s">
        <v>141</v>
      </c>
    </row>
    <row r="5" spans="1:5" ht="15" customHeight="1" x14ac:dyDescent="0.25">
      <c r="A5" s="32" t="s">
        <v>142</v>
      </c>
      <c r="B5" s="32" t="s">
        <v>143</v>
      </c>
      <c r="C5" s="32" t="s">
        <v>143</v>
      </c>
      <c r="D5" s="32">
        <v>0</v>
      </c>
      <c r="E5" s="56">
        <v>0</v>
      </c>
    </row>
    <row r="6" spans="1:5" ht="15" customHeight="1" x14ac:dyDescent="0.25">
      <c r="A6" s="34" t="s">
        <v>142</v>
      </c>
      <c r="B6" s="34" t="s">
        <v>143</v>
      </c>
      <c r="C6" s="34" t="s">
        <v>144</v>
      </c>
      <c r="D6" s="34">
        <v>0</v>
      </c>
      <c r="E6" s="76">
        <v>0</v>
      </c>
    </row>
    <row r="7" spans="1:5" ht="15" customHeight="1" x14ac:dyDescent="0.25">
      <c r="A7" s="12" t="s">
        <v>142</v>
      </c>
      <c r="B7" s="12" t="s">
        <v>143</v>
      </c>
      <c r="C7" s="12" t="s">
        <v>145</v>
      </c>
      <c r="D7" s="12">
        <v>0</v>
      </c>
      <c r="E7" s="77">
        <v>0</v>
      </c>
    </row>
    <row r="8" spans="1:5" ht="15" customHeight="1" x14ac:dyDescent="0.25">
      <c r="A8" s="34" t="s">
        <v>142</v>
      </c>
      <c r="B8" s="34" t="s">
        <v>143</v>
      </c>
      <c r="C8" s="34" t="s">
        <v>146</v>
      </c>
      <c r="D8" s="34">
        <v>0</v>
      </c>
      <c r="E8" s="76">
        <v>0</v>
      </c>
    </row>
    <row r="9" spans="1:5" ht="15" customHeight="1" x14ac:dyDescent="0.25">
      <c r="A9" s="12" t="s">
        <v>142</v>
      </c>
      <c r="B9" s="12" t="s">
        <v>143</v>
      </c>
      <c r="C9" s="12" t="s">
        <v>147</v>
      </c>
      <c r="D9" s="12">
        <v>0</v>
      </c>
      <c r="E9" s="77">
        <v>0</v>
      </c>
    </row>
    <row r="10" spans="1:5" ht="15" customHeight="1" x14ac:dyDescent="0.25">
      <c r="A10" s="34" t="s">
        <v>142</v>
      </c>
      <c r="B10" s="34" t="s">
        <v>143</v>
      </c>
      <c r="C10" s="34" t="s">
        <v>148</v>
      </c>
      <c r="D10" s="34">
        <v>0</v>
      </c>
      <c r="E10" s="76">
        <v>0</v>
      </c>
    </row>
    <row r="11" spans="1:5" ht="15" customHeight="1" x14ac:dyDescent="0.25">
      <c r="A11" s="12" t="s">
        <v>142</v>
      </c>
      <c r="B11" s="12" t="s">
        <v>143</v>
      </c>
      <c r="C11" s="12" t="s">
        <v>149</v>
      </c>
      <c r="D11" s="12">
        <v>0</v>
      </c>
      <c r="E11" s="77">
        <v>0</v>
      </c>
    </row>
    <row r="12" spans="1:5" ht="15" customHeight="1" x14ac:dyDescent="0.25">
      <c r="A12" s="34" t="s">
        <v>142</v>
      </c>
      <c r="B12" s="34" t="s">
        <v>143</v>
      </c>
      <c r="C12" s="34" t="s">
        <v>150</v>
      </c>
      <c r="D12" s="34">
        <v>0</v>
      </c>
      <c r="E12" s="76">
        <v>0</v>
      </c>
    </row>
    <row r="13" spans="1:5" ht="15" customHeight="1" x14ac:dyDescent="0.25">
      <c r="A13" s="32" t="s">
        <v>142</v>
      </c>
      <c r="B13" s="32" t="s">
        <v>143</v>
      </c>
      <c r="C13" s="32" t="s">
        <v>151</v>
      </c>
      <c r="D13" s="32">
        <v>0</v>
      </c>
      <c r="E13" s="56">
        <v>0</v>
      </c>
    </row>
    <row r="14" spans="1:5" ht="15" customHeight="1" x14ac:dyDescent="0.25">
      <c r="A14" s="34" t="s">
        <v>142</v>
      </c>
      <c r="B14" s="34" t="s">
        <v>143</v>
      </c>
      <c r="C14" s="34" t="s">
        <v>152</v>
      </c>
      <c r="D14" s="34">
        <v>0</v>
      </c>
      <c r="E14" s="76">
        <v>0</v>
      </c>
    </row>
    <row r="15" spans="1:5" ht="15" customHeight="1" x14ac:dyDescent="0.25">
      <c r="A15" s="32" t="s">
        <v>142</v>
      </c>
      <c r="B15" s="32" t="s">
        <v>143</v>
      </c>
      <c r="C15" s="32" t="s">
        <v>153</v>
      </c>
      <c r="D15" s="32">
        <v>0</v>
      </c>
      <c r="E15" s="56">
        <v>0</v>
      </c>
    </row>
    <row r="16" spans="1:5" ht="15" customHeight="1" x14ac:dyDescent="0.25">
      <c r="A16" s="34" t="s">
        <v>142</v>
      </c>
      <c r="B16" s="34" t="s">
        <v>154</v>
      </c>
      <c r="C16" s="34" t="s">
        <v>155</v>
      </c>
      <c r="D16" s="34">
        <v>0</v>
      </c>
      <c r="E16" s="76">
        <v>0</v>
      </c>
    </row>
    <row r="17" spans="1:5" ht="15" customHeight="1" x14ac:dyDescent="0.25">
      <c r="A17" s="12" t="s">
        <v>142</v>
      </c>
      <c r="B17" s="12" t="s">
        <v>154</v>
      </c>
      <c r="C17" s="12" t="s">
        <v>156</v>
      </c>
      <c r="D17" s="12">
        <v>0</v>
      </c>
      <c r="E17" s="77">
        <v>0</v>
      </c>
    </row>
    <row r="18" spans="1:5" ht="15" customHeight="1" x14ac:dyDescent="0.25">
      <c r="A18" s="34" t="s">
        <v>142</v>
      </c>
      <c r="B18" s="34" t="s">
        <v>154</v>
      </c>
      <c r="C18" s="34" t="s">
        <v>157</v>
      </c>
      <c r="D18" s="34">
        <v>0</v>
      </c>
      <c r="E18" s="76">
        <v>0</v>
      </c>
    </row>
    <row r="19" spans="1:5" ht="15" customHeight="1" x14ac:dyDescent="0.25">
      <c r="A19" s="12" t="s">
        <v>142</v>
      </c>
      <c r="B19" s="12" t="s">
        <v>154</v>
      </c>
      <c r="C19" s="12" t="s">
        <v>158</v>
      </c>
      <c r="D19" s="12">
        <v>0</v>
      </c>
      <c r="E19" s="77">
        <v>0</v>
      </c>
    </row>
    <row r="20" spans="1:5" ht="15" customHeight="1" x14ac:dyDescent="0.25">
      <c r="A20" s="34" t="s">
        <v>142</v>
      </c>
      <c r="B20" s="34" t="s">
        <v>154</v>
      </c>
      <c r="C20" s="34" t="s">
        <v>159</v>
      </c>
      <c r="D20" s="34">
        <v>0</v>
      </c>
      <c r="E20" s="76">
        <v>0</v>
      </c>
    </row>
    <row r="21" spans="1:5" ht="15" customHeight="1" x14ac:dyDescent="0.25">
      <c r="A21" s="12" t="s">
        <v>142</v>
      </c>
      <c r="B21" s="12" t="s">
        <v>160</v>
      </c>
      <c r="C21" s="12" t="s">
        <v>161</v>
      </c>
      <c r="D21" s="12">
        <v>0</v>
      </c>
      <c r="E21" s="77">
        <v>0</v>
      </c>
    </row>
    <row r="22" spans="1:5" ht="15" customHeight="1" x14ac:dyDescent="0.25">
      <c r="A22" s="34" t="s">
        <v>142</v>
      </c>
      <c r="B22" s="34" t="s">
        <v>160</v>
      </c>
      <c r="C22" s="34" t="s">
        <v>162</v>
      </c>
      <c r="D22" s="34">
        <v>0</v>
      </c>
      <c r="E22" s="76">
        <v>0</v>
      </c>
    </row>
    <row r="23" spans="1:5" ht="15" customHeight="1" x14ac:dyDescent="0.25">
      <c r="A23" s="32" t="s">
        <v>142</v>
      </c>
      <c r="B23" s="32" t="s">
        <v>160</v>
      </c>
      <c r="C23" s="32" t="s">
        <v>163</v>
      </c>
      <c r="D23" s="32">
        <v>0</v>
      </c>
      <c r="E23" s="56">
        <v>0</v>
      </c>
    </row>
    <row r="24" spans="1:5" ht="15" customHeight="1" x14ac:dyDescent="0.25">
      <c r="A24" s="34" t="s">
        <v>142</v>
      </c>
      <c r="B24" s="34" t="s">
        <v>160</v>
      </c>
      <c r="C24" s="34" t="s">
        <v>164</v>
      </c>
      <c r="D24" s="34">
        <v>0</v>
      </c>
      <c r="E24" s="76">
        <v>0</v>
      </c>
    </row>
    <row r="25" spans="1:5" ht="15" customHeight="1" x14ac:dyDescent="0.25">
      <c r="A25" s="12" t="s">
        <v>142</v>
      </c>
      <c r="B25" s="12" t="s">
        <v>160</v>
      </c>
      <c r="C25" s="12" t="s">
        <v>165</v>
      </c>
      <c r="D25" s="12">
        <v>0</v>
      </c>
      <c r="E25" s="77">
        <v>0</v>
      </c>
    </row>
    <row r="26" spans="1:5" ht="15" customHeight="1" x14ac:dyDescent="0.25">
      <c r="A26" s="34" t="s">
        <v>142</v>
      </c>
      <c r="B26" s="34" t="s">
        <v>166</v>
      </c>
      <c r="C26" s="34" t="s">
        <v>167</v>
      </c>
      <c r="D26" s="34">
        <v>0</v>
      </c>
      <c r="E26" s="76">
        <v>0</v>
      </c>
    </row>
    <row r="27" spans="1:5" ht="15" customHeight="1" x14ac:dyDescent="0.25">
      <c r="A27" s="12" t="s">
        <v>142</v>
      </c>
      <c r="B27" s="12" t="s">
        <v>166</v>
      </c>
      <c r="C27" s="12" t="s">
        <v>166</v>
      </c>
      <c r="D27" s="12">
        <v>0</v>
      </c>
      <c r="E27" s="77">
        <v>0</v>
      </c>
    </row>
    <row r="28" spans="1:5" x14ac:dyDescent="0.25">
      <c r="A28" s="34" t="s">
        <v>142</v>
      </c>
      <c r="B28" s="34" t="s">
        <v>166</v>
      </c>
      <c r="C28" s="34" t="s">
        <v>168</v>
      </c>
      <c r="D28" s="34">
        <v>0</v>
      </c>
      <c r="E28" s="76">
        <v>0</v>
      </c>
    </row>
    <row r="29" spans="1:5" x14ac:dyDescent="0.25">
      <c r="A29" s="12" t="s">
        <v>142</v>
      </c>
      <c r="B29" s="12" t="s">
        <v>166</v>
      </c>
      <c r="C29" s="12" t="s">
        <v>169</v>
      </c>
      <c r="D29" s="12">
        <v>0</v>
      </c>
      <c r="E29" s="77">
        <v>0</v>
      </c>
    </row>
    <row r="30" spans="1:5" x14ac:dyDescent="0.25">
      <c r="A30" s="34" t="s">
        <v>142</v>
      </c>
      <c r="B30" s="34" t="s">
        <v>166</v>
      </c>
      <c r="C30" s="34" t="s">
        <v>170</v>
      </c>
      <c r="D30" s="34">
        <v>0</v>
      </c>
      <c r="E30" s="76">
        <v>0</v>
      </c>
    </row>
    <row r="31" spans="1:5" x14ac:dyDescent="0.25">
      <c r="A31" s="32" t="s">
        <v>142</v>
      </c>
      <c r="B31" s="32" t="s">
        <v>166</v>
      </c>
      <c r="C31" s="32" t="s">
        <v>171</v>
      </c>
      <c r="D31" s="32">
        <v>0</v>
      </c>
      <c r="E31" s="56">
        <v>0</v>
      </c>
    </row>
    <row r="32" spans="1:5" x14ac:dyDescent="0.25">
      <c r="A32" s="34" t="s">
        <v>142</v>
      </c>
      <c r="B32" s="34" t="s">
        <v>166</v>
      </c>
      <c r="C32" s="34" t="s">
        <v>172</v>
      </c>
      <c r="D32" s="34">
        <v>0</v>
      </c>
      <c r="E32" s="76">
        <v>0</v>
      </c>
    </row>
    <row r="33" spans="1:5" x14ac:dyDescent="0.25">
      <c r="A33" s="32" t="s">
        <v>142</v>
      </c>
      <c r="B33" s="32" t="s">
        <v>166</v>
      </c>
      <c r="C33" s="32" t="s">
        <v>173</v>
      </c>
      <c r="D33" s="32">
        <v>0</v>
      </c>
      <c r="E33" s="56">
        <v>0</v>
      </c>
    </row>
    <row r="34" spans="1:5" x14ac:dyDescent="0.25">
      <c r="A34" s="34" t="s">
        <v>142</v>
      </c>
      <c r="B34" s="34" t="s">
        <v>166</v>
      </c>
      <c r="C34" s="34" t="s">
        <v>174</v>
      </c>
      <c r="D34" s="34">
        <v>0</v>
      </c>
      <c r="E34" s="76">
        <v>0</v>
      </c>
    </row>
    <row r="35" spans="1:5" x14ac:dyDescent="0.25">
      <c r="A35" s="12" t="s">
        <v>142</v>
      </c>
      <c r="B35" s="12" t="s">
        <v>166</v>
      </c>
      <c r="C35" s="12" t="s">
        <v>175</v>
      </c>
      <c r="D35" s="12">
        <v>0</v>
      </c>
      <c r="E35" s="77">
        <v>0</v>
      </c>
    </row>
    <row r="36" spans="1:5" x14ac:dyDescent="0.25">
      <c r="A36" s="34" t="s">
        <v>142</v>
      </c>
      <c r="B36" s="34" t="s">
        <v>166</v>
      </c>
      <c r="C36" s="34" t="s">
        <v>176</v>
      </c>
      <c r="D36" s="34">
        <v>0</v>
      </c>
      <c r="E36" s="76">
        <v>0</v>
      </c>
    </row>
    <row r="37" spans="1:5" x14ac:dyDescent="0.25">
      <c r="A37" s="12" t="s">
        <v>142</v>
      </c>
      <c r="B37" s="12" t="s">
        <v>177</v>
      </c>
      <c r="C37" s="12" t="s">
        <v>178</v>
      </c>
      <c r="D37" s="12">
        <v>0</v>
      </c>
      <c r="E37" s="77">
        <v>0</v>
      </c>
    </row>
    <row r="38" spans="1:5" x14ac:dyDescent="0.25">
      <c r="A38" s="34" t="s">
        <v>142</v>
      </c>
      <c r="B38" s="34" t="s">
        <v>177</v>
      </c>
      <c r="C38" s="34" t="s">
        <v>179</v>
      </c>
      <c r="D38" s="34">
        <v>0</v>
      </c>
      <c r="E38" s="76">
        <v>0</v>
      </c>
    </row>
    <row r="39" spans="1:5" x14ac:dyDescent="0.25">
      <c r="A39" s="12" t="s">
        <v>142</v>
      </c>
      <c r="B39" s="12" t="s">
        <v>177</v>
      </c>
      <c r="C39" s="12" t="s">
        <v>180</v>
      </c>
      <c r="D39" s="12">
        <v>0</v>
      </c>
      <c r="E39" s="77">
        <v>0</v>
      </c>
    </row>
    <row r="40" spans="1:5" x14ac:dyDescent="0.25">
      <c r="A40" s="34" t="s">
        <v>142</v>
      </c>
      <c r="B40" s="34" t="s">
        <v>177</v>
      </c>
      <c r="C40" s="34" t="s">
        <v>181</v>
      </c>
      <c r="D40" s="34">
        <v>0</v>
      </c>
      <c r="E40" s="76">
        <v>0</v>
      </c>
    </row>
    <row r="41" spans="1:5" x14ac:dyDescent="0.25">
      <c r="A41" s="32" t="s">
        <v>142</v>
      </c>
      <c r="B41" s="32" t="s">
        <v>177</v>
      </c>
      <c r="C41" s="32" t="s">
        <v>182</v>
      </c>
      <c r="D41" s="32">
        <v>0</v>
      </c>
      <c r="E41" s="56">
        <v>0</v>
      </c>
    </row>
    <row r="42" spans="1:5" x14ac:dyDescent="0.25">
      <c r="A42" s="34" t="s">
        <v>142</v>
      </c>
      <c r="B42" s="34" t="s">
        <v>177</v>
      </c>
      <c r="C42" s="34" t="s">
        <v>183</v>
      </c>
      <c r="D42" s="34">
        <v>0</v>
      </c>
      <c r="E42" s="76">
        <v>0</v>
      </c>
    </row>
    <row r="43" spans="1:5" x14ac:dyDescent="0.25">
      <c r="A43" s="12" t="s">
        <v>142</v>
      </c>
      <c r="B43" s="12" t="s">
        <v>177</v>
      </c>
      <c r="C43" s="12" t="s">
        <v>184</v>
      </c>
      <c r="D43" s="12">
        <v>0</v>
      </c>
      <c r="E43" s="77">
        <v>0</v>
      </c>
    </row>
    <row r="44" spans="1:5" x14ac:dyDescent="0.25">
      <c r="A44" s="34" t="s">
        <v>142</v>
      </c>
      <c r="B44" s="34" t="s">
        <v>177</v>
      </c>
      <c r="C44" s="34" t="s">
        <v>185</v>
      </c>
      <c r="D44" s="34">
        <v>0</v>
      </c>
      <c r="E44" s="76">
        <v>0</v>
      </c>
    </row>
    <row r="45" spans="1:5" x14ac:dyDescent="0.25">
      <c r="A45" s="12" t="s">
        <v>142</v>
      </c>
      <c r="B45" s="12" t="s">
        <v>177</v>
      </c>
      <c r="C45" s="12" t="s">
        <v>186</v>
      </c>
      <c r="D45" s="12">
        <v>0</v>
      </c>
      <c r="E45" s="77">
        <v>0</v>
      </c>
    </row>
    <row r="46" spans="1:5" x14ac:dyDescent="0.25">
      <c r="A46" s="34" t="s">
        <v>142</v>
      </c>
      <c r="B46" s="34" t="s">
        <v>177</v>
      </c>
      <c r="C46" s="34" t="s">
        <v>187</v>
      </c>
      <c r="D46" s="34">
        <v>0</v>
      </c>
      <c r="E46" s="76">
        <v>0</v>
      </c>
    </row>
    <row r="47" spans="1:5" x14ac:dyDescent="0.25">
      <c r="A47" s="12" t="s">
        <v>142</v>
      </c>
      <c r="B47" s="12" t="s">
        <v>177</v>
      </c>
      <c r="C47" s="12" t="s">
        <v>188</v>
      </c>
      <c r="D47" s="12">
        <v>0</v>
      </c>
      <c r="E47" s="77">
        <v>0</v>
      </c>
    </row>
    <row r="48" spans="1:5" x14ac:dyDescent="0.25">
      <c r="A48" s="34" t="s">
        <v>142</v>
      </c>
      <c r="B48" s="34" t="s">
        <v>177</v>
      </c>
      <c r="C48" s="34" t="s">
        <v>189</v>
      </c>
      <c r="D48" s="34">
        <v>0</v>
      </c>
      <c r="E48" s="76">
        <v>0</v>
      </c>
    </row>
    <row r="49" spans="1:5" x14ac:dyDescent="0.25">
      <c r="A49" s="32" t="s">
        <v>142</v>
      </c>
      <c r="B49" s="32" t="s">
        <v>177</v>
      </c>
      <c r="C49" s="32" t="s">
        <v>190</v>
      </c>
      <c r="D49" s="32">
        <v>0</v>
      </c>
      <c r="E49" s="56">
        <v>0</v>
      </c>
    </row>
    <row r="50" spans="1:5" x14ac:dyDescent="0.25">
      <c r="A50" s="34" t="s">
        <v>142</v>
      </c>
      <c r="B50" s="34" t="s">
        <v>177</v>
      </c>
      <c r="C50" s="34" t="s">
        <v>191</v>
      </c>
      <c r="D50" s="34">
        <v>0</v>
      </c>
      <c r="E50" s="76">
        <v>0</v>
      </c>
    </row>
    <row r="51" spans="1:5" x14ac:dyDescent="0.25">
      <c r="A51" s="32" t="s">
        <v>142</v>
      </c>
      <c r="B51" s="32" t="s">
        <v>177</v>
      </c>
      <c r="C51" s="32" t="s">
        <v>192</v>
      </c>
      <c r="D51" s="32">
        <v>0</v>
      </c>
      <c r="E51" s="56">
        <v>0</v>
      </c>
    </row>
    <row r="52" spans="1:5" x14ac:dyDescent="0.25">
      <c r="A52" s="34" t="s">
        <v>142</v>
      </c>
      <c r="B52" s="34" t="s">
        <v>177</v>
      </c>
      <c r="C52" s="34" t="s">
        <v>193</v>
      </c>
      <c r="D52" s="34">
        <v>0</v>
      </c>
      <c r="E52" s="76">
        <v>0</v>
      </c>
    </row>
    <row r="53" spans="1:5" x14ac:dyDescent="0.25">
      <c r="A53" s="12" t="s">
        <v>142</v>
      </c>
      <c r="B53" s="12" t="s">
        <v>177</v>
      </c>
      <c r="C53" s="12" t="s">
        <v>194</v>
      </c>
      <c r="D53" s="12">
        <v>0</v>
      </c>
      <c r="E53" s="77">
        <v>0</v>
      </c>
    </row>
    <row r="54" spans="1:5" x14ac:dyDescent="0.25">
      <c r="A54" s="34" t="s">
        <v>142</v>
      </c>
      <c r="B54" s="34" t="s">
        <v>177</v>
      </c>
      <c r="C54" s="34" t="s">
        <v>195</v>
      </c>
      <c r="D54" s="34">
        <v>0</v>
      </c>
      <c r="E54" s="76">
        <v>0</v>
      </c>
    </row>
    <row r="55" spans="1:5" x14ac:dyDescent="0.25">
      <c r="A55" s="12" t="s">
        <v>142</v>
      </c>
      <c r="B55" s="12" t="s">
        <v>177</v>
      </c>
      <c r="C55" s="12" t="s">
        <v>196</v>
      </c>
      <c r="D55" s="12">
        <v>0</v>
      </c>
      <c r="E55" s="77">
        <v>0</v>
      </c>
    </row>
    <row r="56" spans="1:5" x14ac:dyDescent="0.25">
      <c r="A56" s="34" t="s">
        <v>142</v>
      </c>
      <c r="B56" s="34" t="s">
        <v>177</v>
      </c>
      <c r="C56" s="34" t="s">
        <v>197</v>
      </c>
      <c r="D56" s="34">
        <v>0</v>
      </c>
      <c r="E56" s="76">
        <v>0</v>
      </c>
    </row>
    <row r="57" spans="1:5" x14ac:dyDescent="0.25">
      <c r="A57" s="12" t="s">
        <v>142</v>
      </c>
      <c r="B57" s="12" t="s">
        <v>177</v>
      </c>
      <c r="C57" s="12" t="s">
        <v>198</v>
      </c>
      <c r="D57" s="12">
        <v>0</v>
      </c>
      <c r="E57" s="77">
        <v>0</v>
      </c>
    </row>
    <row r="58" spans="1:5" x14ac:dyDescent="0.25">
      <c r="A58" s="34" t="s">
        <v>142</v>
      </c>
      <c r="B58" s="34" t="s">
        <v>177</v>
      </c>
      <c r="C58" s="34" t="s">
        <v>199</v>
      </c>
      <c r="D58" s="34">
        <v>0</v>
      </c>
      <c r="E58" s="76">
        <v>0</v>
      </c>
    </row>
    <row r="59" spans="1:5" x14ac:dyDescent="0.25">
      <c r="A59" s="32" t="s">
        <v>142</v>
      </c>
      <c r="B59" s="32" t="s">
        <v>177</v>
      </c>
      <c r="C59" s="32" t="s">
        <v>200</v>
      </c>
      <c r="D59" s="32">
        <v>0</v>
      </c>
      <c r="E59" s="56">
        <v>0</v>
      </c>
    </row>
    <row r="60" spans="1:5" x14ac:dyDescent="0.25">
      <c r="A60" s="34" t="s">
        <v>142</v>
      </c>
      <c r="B60" s="34" t="s">
        <v>177</v>
      </c>
      <c r="C60" s="34" t="s">
        <v>201</v>
      </c>
      <c r="D60" s="34">
        <v>0</v>
      </c>
      <c r="E60" s="76">
        <v>0</v>
      </c>
    </row>
    <row r="61" spans="1:5" x14ac:dyDescent="0.25">
      <c r="A61" s="12" t="s">
        <v>142</v>
      </c>
      <c r="B61" s="12" t="s">
        <v>177</v>
      </c>
      <c r="C61" s="12" t="s">
        <v>202</v>
      </c>
      <c r="D61" s="12">
        <v>0</v>
      </c>
      <c r="E61" s="77">
        <v>0</v>
      </c>
    </row>
    <row r="62" spans="1:5" x14ac:dyDescent="0.25">
      <c r="A62" s="34" t="s">
        <v>142</v>
      </c>
      <c r="B62" s="34" t="s">
        <v>177</v>
      </c>
      <c r="C62" s="34" t="s">
        <v>203</v>
      </c>
      <c r="D62" s="34">
        <v>0</v>
      </c>
      <c r="E62" s="76">
        <v>0</v>
      </c>
    </row>
    <row r="63" spans="1:5" x14ac:dyDescent="0.25">
      <c r="A63" s="12" t="s">
        <v>142</v>
      </c>
      <c r="B63" s="12" t="s">
        <v>177</v>
      </c>
      <c r="C63" s="12" t="s">
        <v>204</v>
      </c>
      <c r="D63" s="12">
        <v>0</v>
      </c>
      <c r="E63" s="77">
        <v>0</v>
      </c>
    </row>
    <row r="64" spans="1:5" x14ac:dyDescent="0.25">
      <c r="A64" s="34" t="s">
        <v>142</v>
      </c>
      <c r="B64" s="34" t="s">
        <v>177</v>
      </c>
      <c r="C64" s="34" t="s">
        <v>205</v>
      </c>
      <c r="D64" s="34">
        <v>0</v>
      </c>
      <c r="E64" s="76">
        <v>0</v>
      </c>
    </row>
    <row r="65" spans="1:5" x14ac:dyDescent="0.25">
      <c r="A65" s="12" t="s">
        <v>142</v>
      </c>
      <c r="B65" s="12" t="s">
        <v>177</v>
      </c>
      <c r="C65" s="12" t="s">
        <v>206</v>
      </c>
      <c r="D65" s="12">
        <v>0</v>
      </c>
      <c r="E65" s="77">
        <v>0</v>
      </c>
    </row>
    <row r="66" spans="1:5" x14ac:dyDescent="0.25">
      <c r="A66" s="34" t="s">
        <v>142</v>
      </c>
      <c r="B66" s="34" t="s">
        <v>177</v>
      </c>
      <c r="C66" s="34" t="s">
        <v>207</v>
      </c>
      <c r="D66" s="34">
        <v>0</v>
      </c>
      <c r="E66" s="76">
        <v>0</v>
      </c>
    </row>
    <row r="67" spans="1:5" x14ac:dyDescent="0.25">
      <c r="A67" s="32" t="s">
        <v>142</v>
      </c>
      <c r="B67" s="32" t="s">
        <v>177</v>
      </c>
      <c r="C67" s="32" t="s">
        <v>208</v>
      </c>
      <c r="D67" s="32">
        <v>0</v>
      </c>
      <c r="E67" s="56">
        <v>0</v>
      </c>
    </row>
    <row r="68" spans="1:5" x14ac:dyDescent="0.25">
      <c r="A68" s="34" t="s">
        <v>142</v>
      </c>
      <c r="B68" s="34" t="s">
        <v>177</v>
      </c>
      <c r="C68" s="34" t="s">
        <v>209</v>
      </c>
      <c r="D68" s="34">
        <v>0</v>
      </c>
      <c r="E68" s="76">
        <v>0</v>
      </c>
    </row>
    <row r="69" spans="1:5" x14ac:dyDescent="0.25">
      <c r="A69" s="32" t="s">
        <v>142</v>
      </c>
      <c r="B69" s="32" t="s">
        <v>177</v>
      </c>
      <c r="C69" s="32" t="s">
        <v>210</v>
      </c>
      <c r="D69" s="32">
        <v>0</v>
      </c>
      <c r="E69" s="56">
        <v>0</v>
      </c>
    </row>
    <row r="70" spans="1:5" x14ac:dyDescent="0.25">
      <c r="A70" s="34" t="s">
        <v>142</v>
      </c>
      <c r="B70" s="34" t="s">
        <v>177</v>
      </c>
      <c r="C70" s="34" t="s">
        <v>211</v>
      </c>
      <c r="D70" s="34">
        <v>0</v>
      </c>
      <c r="E70" s="76">
        <v>0</v>
      </c>
    </row>
    <row r="71" spans="1:5" x14ac:dyDescent="0.25">
      <c r="A71" s="12" t="s">
        <v>142</v>
      </c>
      <c r="B71" s="12" t="s">
        <v>177</v>
      </c>
      <c r="C71" s="12" t="s">
        <v>212</v>
      </c>
      <c r="D71" s="12">
        <v>0</v>
      </c>
      <c r="E71" s="77">
        <v>0</v>
      </c>
    </row>
    <row r="72" spans="1:5" x14ac:dyDescent="0.25">
      <c r="A72" s="34" t="s">
        <v>142</v>
      </c>
      <c r="B72" s="34" t="s">
        <v>177</v>
      </c>
      <c r="C72" s="34" t="s">
        <v>213</v>
      </c>
      <c r="D72" s="34">
        <v>0</v>
      </c>
      <c r="E72" s="76">
        <v>0</v>
      </c>
    </row>
    <row r="73" spans="1:5" x14ac:dyDescent="0.25">
      <c r="A73" s="12" t="s">
        <v>142</v>
      </c>
      <c r="B73" s="12" t="s">
        <v>177</v>
      </c>
      <c r="C73" s="12" t="s">
        <v>214</v>
      </c>
      <c r="D73" s="12">
        <v>0</v>
      </c>
      <c r="E73" s="77">
        <v>0</v>
      </c>
    </row>
    <row r="74" spans="1:5" x14ac:dyDescent="0.25">
      <c r="A74" s="34" t="s">
        <v>142</v>
      </c>
      <c r="B74" s="34" t="s">
        <v>177</v>
      </c>
      <c r="C74" s="34" t="s">
        <v>215</v>
      </c>
      <c r="D74" s="34">
        <v>0</v>
      </c>
      <c r="E74" s="76">
        <v>0</v>
      </c>
    </row>
    <row r="75" spans="1:5" x14ac:dyDescent="0.25">
      <c r="A75" s="12" t="s">
        <v>142</v>
      </c>
      <c r="B75" s="12" t="s">
        <v>216</v>
      </c>
      <c r="C75" s="12" t="s">
        <v>217</v>
      </c>
      <c r="D75" s="12">
        <v>0</v>
      </c>
      <c r="E75" s="77">
        <v>0</v>
      </c>
    </row>
    <row r="76" spans="1:5" x14ac:dyDescent="0.25">
      <c r="A76" s="34" t="s">
        <v>142</v>
      </c>
      <c r="B76" s="34" t="s">
        <v>216</v>
      </c>
      <c r="C76" s="34" t="s">
        <v>216</v>
      </c>
      <c r="D76" s="34">
        <v>0</v>
      </c>
      <c r="E76" s="76">
        <v>0</v>
      </c>
    </row>
    <row r="77" spans="1:5" x14ac:dyDescent="0.25">
      <c r="A77" s="32" t="s">
        <v>142</v>
      </c>
      <c r="B77" s="32" t="s">
        <v>216</v>
      </c>
      <c r="C77" s="32" t="s">
        <v>218</v>
      </c>
      <c r="D77" s="32">
        <v>0</v>
      </c>
      <c r="E77" s="56">
        <v>0</v>
      </c>
    </row>
    <row r="78" spans="1:5" x14ac:dyDescent="0.25">
      <c r="A78" s="34" t="s">
        <v>142</v>
      </c>
      <c r="B78" s="34" t="s">
        <v>216</v>
      </c>
      <c r="C78" s="34" t="s">
        <v>219</v>
      </c>
      <c r="D78" s="34">
        <v>0</v>
      </c>
      <c r="E78" s="76">
        <v>0</v>
      </c>
    </row>
    <row r="79" spans="1:5" x14ac:dyDescent="0.25">
      <c r="A79" s="12" t="s">
        <v>142</v>
      </c>
      <c r="B79" s="12" t="s">
        <v>216</v>
      </c>
      <c r="C79" s="12" t="s">
        <v>220</v>
      </c>
      <c r="D79" s="12">
        <v>0</v>
      </c>
      <c r="E79" s="77">
        <v>0</v>
      </c>
    </row>
    <row r="80" spans="1:5" x14ac:dyDescent="0.25">
      <c r="A80" s="34" t="s">
        <v>142</v>
      </c>
      <c r="B80" s="34" t="s">
        <v>216</v>
      </c>
      <c r="C80" s="34" t="s">
        <v>221</v>
      </c>
      <c r="D80" s="34">
        <v>0</v>
      </c>
      <c r="E80" s="76">
        <v>0</v>
      </c>
    </row>
    <row r="81" spans="1:5" x14ac:dyDescent="0.25">
      <c r="A81" s="12" t="s">
        <v>142</v>
      </c>
      <c r="B81" s="12" t="s">
        <v>216</v>
      </c>
      <c r="C81" s="12" t="s">
        <v>222</v>
      </c>
      <c r="D81" s="12">
        <v>0</v>
      </c>
      <c r="E81" s="77">
        <v>0</v>
      </c>
    </row>
    <row r="82" spans="1:5" x14ac:dyDescent="0.25">
      <c r="A82" s="34" t="s">
        <v>142</v>
      </c>
      <c r="B82" s="34" t="s">
        <v>216</v>
      </c>
      <c r="C82" s="34" t="s">
        <v>223</v>
      </c>
      <c r="D82" s="34">
        <v>0</v>
      </c>
      <c r="E82" s="76">
        <v>0</v>
      </c>
    </row>
    <row r="83" spans="1:5" x14ac:dyDescent="0.25">
      <c r="A83" s="12" t="s">
        <v>142</v>
      </c>
      <c r="B83" s="12" t="s">
        <v>216</v>
      </c>
      <c r="C83" s="12" t="s">
        <v>224</v>
      </c>
      <c r="D83" s="12">
        <v>0</v>
      </c>
      <c r="E83" s="77">
        <v>0</v>
      </c>
    </row>
    <row r="84" spans="1:5" x14ac:dyDescent="0.25">
      <c r="A84" s="34" t="s">
        <v>142</v>
      </c>
      <c r="B84" s="34" t="s">
        <v>216</v>
      </c>
      <c r="C84" s="34" t="s">
        <v>225</v>
      </c>
      <c r="D84" s="34">
        <v>0</v>
      </c>
      <c r="E84" s="76">
        <v>0</v>
      </c>
    </row>
    <row r="85" spans="1:5" x14ac:dyDescent="0.25">
      <c r="A85" s="32" t="s">
        <v>142</v>
      </c>
      <c r="B85" s="32" t="s">
        <v>226</v>
      </c>
      <c r="C85" s="32" t="s">
        <v>227</v>
      </c>
      <c r="D85" s="32">
        <v>0</v>
      </c>
      <c r="E85" s="56">
        <v>0</v>
      </c>
    </row>
    <row r="86" spans="1:5" x14ac:dyDescent="0.25">
      <c r="A86" s="34" t="s">
        <v>142</v>
      </c>
      <c r="B86" s="34" t="s">
        <v>226</v>
      </c>
      <c r="C86" s="34" t="s">
        <v>228</v>
      </c>
      <c r="D86" s="34">
        <v>0</v>
      </c>
      <c r="E86" s="76">
        <v>0</v>
      </c>
    </row>
    <row r="87" spans="1:5" x14ac:dyDescent="0.25">
      <c r="A87" s="32" t="s">
        <v>142</v>
      </c>
      <c r="B87" s="32" t="s">
        <v>226</v>
      </c>
      <c r="C87" s="32" t="s">
        <v>229</v>
      </c>
      <c r="D87" s="32">
        <v>0</v>
      </c>
      <c r="E87" s="56">
        <v>0</v>
      </c>
    </row>
    <row r="88" spans="1:5" x14ac:dyDescent="0.25">
      <c r="A88" s="34" t="s">
        <v>142</v>
      </c>
      <c r="B88" s="34" t="s">
        <v>226</v>
      </c>
      <c r="C88" s="34" t="s">
        <v>230</v>
      </c>
      <c r="D88" s="34">
        <v>0</v>
      </c>
      <c r="E88" s="76">
        <v>0</v>
      </c>
    </row>
    <row r="89" spans="1:5" x14ac:dyDescent="0.25">
      <c r="A89" s="12" t="s">
        <v>142</v>
      </c>
      <c r="B89" s="12" t="s">
        <v>226</v>
      </c>
      <c r="C89" s="12" t="s">
        <v>231</v>
      </c>
      <c r="D89" s="12">
        <v>0</v>
      </c>
      <c r="E89" s="77">
        <v>0</v>
      </c>
    </row>
    <row r="90" spans="1:5" x14ac:dyDescent="0.25">
      <c r="A90" s="34" t="s">
        <v>142</v>
      </c>
      <c r="B90" s="34" t="s">
        <v>226</v>
      </c>
      <c r="C90" s="34" t="s">
        <v>232</v>
      </c>
      <c r="D90" s="34">
        <v>0</v>
      </c>
      <c r="E90" s="76">
        <v>0</v>
      </c>
    </row>
    <row r="91" spans="1:5" x14ac:dyDescent="0.25">
      <c r="A91" s="12" t="s">
        <v>142</v>
      </c>
      <c r="B91" s="12" t="s">
        <v>226</v>
      </c>
      <c r="C91" s="12" t="s">
        <v>233</v>
      </c>
      <c r="D91" s="12">
        <v>0</v>
      </c>
      <c r="E91" s="77">
        <v>0</v>
      </c>
    </row>
    <row r="92" spans="1:5" x14ac:dyDescent="0.25">
      <c r="A92" s="34" t="s">
        <v>142</v>
      </c>
      <c r="B92" s="34" t="s">
        <v>226</v>
      </c>
      <c r="C92" s="34" t="s">
        <v>234</v>
      </c>
      <c r="D92" s="34">
        <v>0</v>
      </c>
      <c r="E92" s="76">
        <v>0</v>
      </c>
    </row>
    <row r="93" spans="1:5" x14ac:dyDescent="0.25">
      <c r="A93" s="12" t="s">
        <v>142</v>
      </c>
      <c r="B93" s="12" t="s">
        <v>226</v>
      </c>
      <c r="C93" s="12" t="s">
        <v>235</v>
      </c>
      <c r="D93" s="12">
        <v>0</v>
      </c>
      <c r="E93" s="77">
        <v>0</v>
      </c>
    </row>
    <row r="94" spans="1:5" x14ac:dyDescent="0.25">
      <c r="A94" s="34" t="s">
        <v>142</v>
      </c>
      <c r="B94" s="34" t="s">
        <v>226</v>
      </c>
      <c r="C94" s="34" t="s">
        <v>236</v>
      </c>
      <c r="D94" s="34">
        <v>0</v>
      </c>
      <c r="E94" s="76">
        <v>0</v>
      </c>
    </row>
    <row r="95" spans="1:5" x14ac:dyDescent="0.25">
      <c r="A95" s="32" t="s">
        <v>142</v>
      </c>
      <c r="B95" s="32" t="s">
        <v>226</v>
      </c>
      <c r="C95" s="32" t="s">
        <v>237</v>
      </c>
      <c r="D95" s="32">
        <v>0</v>
      </c>
      <c r="E95" s="56">
        <v>0</v>
      </c>
    </row>
    <row r="96" spans="1:5" x14ac:dyDescent="0.25">
      <c r="A96" s="34" t="s">
        <v>142</v>
      </c>
      <c r="B96" s="34" t="s">
        <v>226</v>
      </c>
      <c r="C96" s="34" t="s">
        <v>238</v>
      </c>
      <c r="D96" s="34">
        <v>0</v>
      </c>
      <c r="E96" s="76">
        <v>0</v>
      </c>
    </row>
    <row r="97" spans="1:5" x14ac:dyDescent="0.25">
      <c r="A97" s="12" t="s">
        <v>142</v>
      </c>
      <c r="B97" s="12" t="s">
        <v>226</v>
      </c>
      <c r="C97" s="12" t="s">
        <v>239</v>
      </c>
      <c r="D97" s="12">
        <v>0</v>
      </c>
      <c r="E97" s="77">
        <v>0</v>
      </c>
    </row>
    <row r="98" spans="1:5" x14ac:dyDescent="0.25">
      <c r="A98" s="34" t="s">
        <v>142</v>
      </c>
      <c r="B98" s="34" t="s">
        <v>226</v>
      </c>
      <c r="C98" s="34" t="s">
        <v>240</v>
      </c>
      <c r="D98" s="34">
        <v>0</v>
      </c>
      <c r="E98" s="76">
        <v>0</v>
      </c>
    </row>
    <row r="99" spans="1:5" x14ac:dyDescent="0.25">
      <c r="A99" s="12" t="s">
        <v>142</v>
      </c>
      <c r="B99" s="12" t="s">
        <v>226</v>
      </c>
      <c r="C99" s="12" t="s">
        <v>241</v>
      </c>
      <c r="D99" s="12">
        <v>0</v>
      </c>
      <c r="E99" s="77">
        <v>0</v>
      </c>
    </row>
    <row r="100" spans="1:5" x14ac:dyDescent="0.25">
      <c r="A100" s="34" t="s">
        <v>142</v>
      </c>
      <c r="B100" s="34" t="s">
        <v>226</v>
      </c>
      <c r="C100" s="34" t="s">
        <v>242</v>
      </c>
      <c r="D100" s="34">
        <v>0</v>
      </c>
      <c r="E100" s="76">
        <v>0</v>
      </c>
    </row>
    <row r="101" spans="1:5" x14ac:dyDescent="0.25">
      <c r="A101" s="12" t="s">
        <v>142</v>
      </c>
      <c r="B101" s="12" t="s">
        <v>226</v>
      </c>
      <c r="C101" s="12" t="s">
        <v>243</v>
      </c>
      <c r="D101" s="12">
        <v>0</v>
      </c>
      <c r="E101" s="77">
        <v>0</v>
      </c>
    </row>
    <row r="102" spans="1:5" x14ac:dyDescent="0.25">
      <c r="A102" s="34" t="s">
        <v>142</v>
      </c>
      <c r="B102" s="34" t="s">
        <v>226</v>
      </c>
      <c r="C102" s="34" t="s">
        <v>244</v>
      </c>
      <c r="D102" s="34">
        <v>0</v>
      </c>
      <c r="E102" s="76">
        <v>0</v>
      </c>
    </row>
    <row r="103" spans="1:5" x14ac:dyDescent="0.25">
      <c r="A103" s="32" t="s">
        <v>142</v>
      </c>
      <c r="B103" s="32" t="s">
        <v>226</v>
      </c>
      <c r="C103" s="32" t="s">
        <v>245</v>
      </c>
      <c r="D103" s="32">
        <v>0</v>
      </c>
      <c r="E103" s="56">
        <v>0</v>
      </c>
    </row>
    <row r="104" spans="1:5" x14ac:dyDescent="0.25">
      <c r="A104" s="34" t="s">
        <v>142</v>
      </c>
      <c r="B104" s="34" t="s">
        <v>226</v>
      </c>
      <c r="C104" s="34" t="s">
        <v>246</v>
      </c>
      <c r="D104" s="34">
        <v>0</v>
      </c>
      <c r="E104" s="76">
        <v>0</v>
      </c>
    </row>
    <row r="105" spans="1:5" x14ac:dyDescent="0.25">
      <c r="A105" s="32" t="s">
        <v>142</v>
      </c>
      <c r="B105" s="32" t="s">
        <v>226</v>
      </c>
      <c r="C105" s="32" t="s">
        <v>247</v>
      </c>
      <c r="D105" s="32">
        <v>0</v>
      </c>
      <c r="E105" s="56">
        <v>0</v>
      </c>
    </row>
    <row r="106" spans="1:5" x14ac:dyDescent="0.25">
      <c r="A106" s="34" t="s">
        <v>142</v>
      </c>
      <c r="B106" s="34" t="s">
        <v>226</v>
      </c>
      <c r="C106" s="34" t="s">
        <v>248</v>
      </c>
      <c r="D106" s="34">
        <v>0</v>
      </c>
      <c r="E106" s="76">
        <v>0</v>
      </c>
    </row>
    <row r="107" spans="1:5" x14ac:dyDescent="0.25">
      <c r="A107" s="12" t="s">
        <v>142</v>
      </c>
      <c r="B107" s="12" t="s">
        <v>226</v>
      </c>
      <c r="C107" s="12" t="s">
        <v>249</v>
      </c>
      <c r="D107" s="12">
        <v>0</v>
      </c>
      <c r="E107" s="77">
        <v>0</v>
      </c>
    </row>
    <row r="108" spans="1:5" x14ac:dyDescent="0.25">
      <c r="A108" s="34" t="s">
        <v>142</v>
      </c>
      <c r="B108" s="34" t="s">
        <v>226</v>
      </c>
      <c r="C108" s="34" t="s">
        <v>250</v>
      </c>
      <c r="D108" s="34">
        <v>0</v>
      </c>
      <c r="E108" s="76">
        <v>0</v>
      </c>
    </row>
    <row r="109" spans="1:5" x14ac:dyDescent="0.25">
      <c r="A109" s="12" t="s">
        <v>142</v>
      </c>
      <c r="B109" s="12" t="s">
        <v>226</v>
      </c>
      <c r="C109" s="12" t="s">
        <v>251</v>
      </c>
      <c r="D109" s="12">
        <v>0</v>
      </c>
      <c r="E109" s="77">
        <v>0</v>
      </c>
    </row>
    <row r="110" spans="1:5" x14ac:dyDescent="0.25">
      <c r="A110" s="34" t="s">
        <v>142</v>
      </c>
      <c r="B110" s="34" t="s">
        <v>226</v>
      </c>
      <c r="C110" s="34" t="s">
        <v>252</v>
      </c>
      <c r="D110" s="34">
        <v>0</v>
      </c>
      <c r="E110" s="76">
        <v>0</v>
      </c>
    </row>
    <row r="111" spans="1:5" x14ac:dyDescent="0.25">
      <c r="A111" s="12" t="s">
        <v>142</v>
      </c>
      <c r="B111" s="12" t="s">
        <v>226</v>
      </c>
      <c r="C111" s="12" t="s">
        <v>253</v>
      </c>
      <c r="D111" s="12">
        <v>0</v>
      </c>
      <c r="E111" s="77">
        <v>0</v>
      </c>
    </row>
    <row r="112" spans="1:5" x14ac:dyDescent="0.25">
      <c r="A112" s="34" t="s">
        <v>142</v>
      </c>
      <c r="B112" s="34" t="s">
        <v>226</v>
      </c>
      <c r="C112" s="34" t="s">
        <v>254</v>
      </c>
      <c r="D112" s="34">
        <v>0</v>
      </c>
      <c r="E112" s="76">
        <v>0</v>
      </c>
    </row>
    <row r="113" spans="1:5" x14ac:dyDescent="0.25">
      <c r="A113" s="32" t="s">
        <v>142</v>
      </c>
      <c r="B113" s="32" t="s">
        <v>226</v>
      </c>
      <c r="C113" s="32" t="s">
        <v>255</v>
      </c>
      <c r="D113" s="32">
        <v>0</v>
      </c>
      <c r="E113" s="56">
        <v>0</v>
      </c>
    </row>
    <row r="114" spans="1:5" x14ac:dyDescent="0.25">
      <c r="A114" s="34" t="s">
        <v>142</v>
      </c>
      <c r="B114" s="34" t="s">
        <v>226</v>
      </c>
      <c r="C114" s="34" t="s">
        <v>256</v>
      </c>
      <c r="D114" s="34">
        <v>0</v>
      </c>
      <c r="E114" s="76">
        <v>0</v>
      </c>
    </row>
    <row r="115" spans="1:5" x14ac:dyDescent="0.25">
      <c r="A115" s="12" t="s">
        <v>142</v>
      </c>
      <c r="B115" s="12" t="s">
        <v>226</v>
      </c>
      <c r="C115" s="12" t="s">
        <v>257</v>
      </c>
      <c r="D115" s="12">
        <v>0</v>
      </c>
      <c r="E115" s="77">
        <v>0</v>
      </c>
    </row>
    <row r="116" spans="1:5" x14ac:dyDescent="0.25">
      <c r="A116" s="34" t="s">
        <v>142</v>
      </c>
      <c r="B116" s="34" t="s">
        <v>226</v>
      </c>
      <c r="C116" s="34" t="s">
        <v>258</v>
      </c>
      <c r="D116" s="34">
        <v>0</v>
      </c>
      <c r="E116" s="76">
        <v>0</v>
      </c>
    </row>
    <row r="117" spans="1:5" x14ac:dyDescent="0.25">
      <c r="A117" s="12" t="s">
        <v>142</v>
      </c>
      <c r="B117" s="12" t="s">
        <v>226</v>
      </c>
      <c r="C117" s="12" t="s">
        <v>259</v>
      </c>
      <c r="D117" s="12">
        <v>0</v>
      </c>
      <c r="E117" s="77">
        <v>0</v>
      </c>
    </row>
    <row r="118" spans="1:5" x14ac:dyDescent="0.25">
      <c r="A118" s="34" t="s">
        <v>142</v>
      </c>
      <c r="B118" s="34" t="s">
        <v>226</v>
      </c>
      <c r="C118" s="34" t="s">
        <v>260</v>
      </c>
      <c r="D118" s="34">
        <v>0</v>
      </c>
      <c r="E118" s="76">
        <v>0</v>
      </c>
    </row>
    <row r="119" spans="1:5" x14ac:dyDescent="0.25">
      <c r="A119" s="12" t="s">
        <v>142</v>
      </c>
      <c r="B119" s="12" t="s">
        <v>226</v>
      </c>
      <c r="C119" s="12" t="s">
        <v>261</v>
      </c>
      <c r="D119" s="12">
        <v>0</v>
      </c>
      <c r="E119" s="77">
        <v>0</v>
      </c>
    </row>
    <row r="120" spans="1:5" x14ac:dyDescent="0.25">
      <c r="A120" s="34" t="s">
        <v>142</v>
      </c>
      <c r="B120" s="34" t="s">
        <v>226</v>
      </c>
      <c r="C120" s="34" t="s">
        <v>262</v>
      </c>
      <c r="D120" s="34">
        <v>0</v>
      </c>
      <c r="E120" s="76">
        <v>0</v>
      </c>
    </row>
    <row r="121" spans="1:5" x14ac:dyDescent="0.25">
      <c r="A121" s="32" t="s">
        <v>142</v>
      </c>
      <c r="B121" s="32" t="s">
        <v>226</v>
      </c>
      <c r="C121" s="32" t="s">
        <v>263</v>
      </c>
      <c r="D121" s="32">
        <v>0</v>
      </c>
      <c r="E121" s="56">
        <v>0</v>
      </c>
    </row>
    <row r="122" spans="1:5" x14ac:dyDescent="0.25">
      <c r="A122" s="34" t="s">
        <v>142</v>
      </c>
      <c r="B122" s="34" t="s">
        <v>226</v>
      </c>
      <c r="C122" s="34" t="s">
        <v>264</v>
      </c>
      <c r="D122" s="34">
        <v>0</v>
      </c>
      <c r="E122" s="76">
        <v>0</v>
      </c>
    </row>
    <row r="123" spans="1:5" x14ac:dyDescent="0.25">
      <c r="A123" s="32" t="s">
        <v>142</v>
      </c>
      <c r="B123" s="32" t="s">
        <v>226</v>
      </c>
      <c r="C123" s="32" t="s">
        <v>265</v>
      </c>
      <c r="D123" s="32">
        <v>0</v>
      </c>
      <c r="E123" s="56">
        <v>0</v>
      </c>
    </row>
    <row r="124" spans="1:5" x14ac:dyDescent="0.25">
      <c r="A124" s="34" t="s">
        <v>142</v>
      </c>
      <c r="B124" s="34" t="s">
        <v>226</v>
      </c>
      <c r="C124" s="34" t="s">
        <v>266</v>
      </c>
      <c r="D124" s="34">
        <v>0</v>
      </c>
      <c r="E124" s="76">
        <v>0</v>
      </c>
    </row>
    <row r="125" spans="1:5" x14ac:dyDescent="0.25">
      <c r="A125" s="12" t="s">
        <v>142</v>
      </c>
      <c r="B125" s="12" t="s">
        <v>226</v>
      </c>
      <c r="C125" s="12" t="s">
        <v>267</v>
      </c>
      <c r="D125" s="12">
        <v>0</v>
      </c>
      <c r="E125" s="77">
        <v>0</v>
      </c>
    </row>
    <row r="126" spans="1:5" x14ac:dyDescent="0.25">
      <c r="A126" s="34" t="s">
        <v>142</v>
      </c>
      <c r="B126" s="34" t="s">
        <v>226</v>
      </c>
      <c r="C126" s="34" t="s">
        <v>268</v>
      </c>
      <c r="D126" s="34">
        <v>0</v>
      </c>
      <c r="E126" s="76">
        <v>0</v>
      </c>
    </row>
    <row r="127" spans="1:5" x14ac:dyDescent="0.25">
      <c r="A127" s="12" t="s">
        <v>142</v>
      </c>
      <c r="B127" s="12" t="s">
        <v>226</v>
      </c>
      <c r="C127" s="12" t="s">
        <v>269</v>
      </c>
      <c r="D127" s="12">
        <v>0</v>
      </c>
      <c r="E127" s="77">
        <v>0</v>
      </c>
    </row>
    <row r="128" spans="1:5" x14ac:dyDescent="0.25">
      <c r="A128" s="34" t="s">
        <v>142</v>
      </c>
      <c r="B128" s="34" t="s">
        <v>226</v>
      </c>
      <c r="C128" s="34" t="s">
        <v>270</v>
      </c>
      <c r="D128" s="34">
        <v>0</v>
      </c>
      <c r="E128" s="76">
        <v>0</v>
      </c>
    </row>
    <row r="129" spans="1:5" x14ac:dyDescent="0.25">
      <c r="A129" s="12" t="s">
        <v>142</v>
      </c>
      <c r="B129" s="12" t="s">
        <v>226</v>
      </c>
      <c r="C129" s="12" t="s">
        <v>271</v>
      </c>
      <c r="D129" s="12">
        <v>0</v>
      </c>
      <c r="E129" s="77">
        <v>0</v>
      </c>
    </row>
    <row r="130" spans="1:5" x14ac:dyDescent="0.25">
      <c r="A130" s="34" t="s">
        <v>142</v>
      </c>
      <c r="B130" s="34" t="s">
        <v>226</v>
      </c>
      <c r="C130" s="34" t="s">
        <v>272</v>
      </c>
      <c r="D130" s="34">
        <v>0</v>
      </c>
      <c r="E130" s="76">
        <v>0</v>
      </c>
    </row>
    <row r="131" spans="1:5" x14ac:dyDescent="0.25">
      <c r="A131" s="32" t="s">
        <v>142</v>
      </c>
      <c r="B131" s="32" t="s">
        <v>226</v>
      </c>
      <c r="C131" s="32" t="s">
        <v>273</v>
      </c>
      <c r="D131" s="32">
        <v>0</v>
      </c>
      <c r="E131" s="56">
        <v>0</v>
      </c>
    </row>
    <row r="132" spans="1:5" x14ac:dyDescent="0.25">
      <c r="A132" s="34" t="s">
        <v>142</v>
      </c>
      <c r="B132" s="34" t="s">
        <v>226</v>
      </c>
      <c r="C132" s="34" t="s">
        <v>192</v>
      </c>
      <c r="D132" s="34">
        <v>0</v>
      </c>
      <c r="E132" s="76">
        <v>0</v>
      </c>
    </row>
    <row r="133" spans="1:5" x14ac:dyDescent="0.25">
      <c r="A133" s="12" t="s">
        <v>142</v>
      </c>
      <c r="B133" s="12" t="s">
        <v>226</v>
      </c>
      <c r="C133" s="12" t="s">
        <v>274</v>
      </c>
      <c r="D133" s="12">
        <v>0</v>
      </c>
      <c r="E133" s="77">
        <v>0</v>
      </c>
    </row>
    <row r="134" spans="1:5" x14ac:dyDescent="0.25">
      <c r="A134" s="34" t="s">
        <v>142</v>
      </c>
      <c r="B134" s="34" t="s">
        <v>226</v>
      </c>
      <c r="C134" s="34" t="s">
        <v>275</v>
      </c>
      <c r="D134" s="34">
        <v>0</v>
      </c>
      <c r="E134" s="76">
        <v>0</v>
      </c>
    </row>
    <row r="135" spans="1:5" x14ac:dyDescent="0.25">
      <c r="A135" s="12" t="s">
        <v>142</v>
      </c>
      <c r="B135" s="12" t="s">
        <v>226</v>
      </c>
      <c r="C135" s="12" t="s">
        <v>276</v>
      </c>
      <c r="D135" s="12">
        <v>0</v>
      </c>
      <c r="E135" s="77">
        <v>0</v>
      </c>
    </row>
    <row r="136" spans="1:5" x14ac:dyDescent="0.25">
      <c r="A136" s="34" t="s">
        <v>142</v>
      </c>
      <c r="B136" s="34" t="s">
        <v>226</v>
      </c>
      <c r="C136" s="34" t="s">
        <v>277</v>
      </c>
      <c r="D136" s="34">
        <v>0</v>
      </c>
      <c r="E136" s="76">
        <v>0</v>
      </c>
    </row>
    <row r="137" spans="1:5" x14ac:dyDescent="0.25">
      <c r="A137" s="12" t="s">
        <v>142</v>
      </c>
      <c r="B137" s="12" t="s">
        <v>226</v>
      </c>
      <c r="C137" s="12" t="s">
        <v>278</v>
      </c>
      <c r="D137" s="12">
        <v>0</v>
      </c>
      <c r="E137" s="77">
        <v>0</v>
      </c>
    </row>
    <row r="138" spans="1:5" x14ac:dyDescent="0.25">
      <c r="A138" s="34" t="s">
        <v>142</v>
      </c>
      <c r="B138" s="34" t="s">
        <v>226</v>
      </c>
      <c r="C138" s="34" t="s">
        <v>279</v>
      </c>
      <c r="D138" s="34">
        <v>0</v>
      </c>
      <c r="E138" s="76">
        <v>0</v>
      </c>
    </row>
    <row r="139" spans="1:5" x14ac:dyDescent="0.25">
      <c r="A139" s="32" t="s">
        <v>142</v>
      </c>
      <c r="B139" s="32" t="s">
        <v>226</v>
      </c>
      <c r="C139" s="32" t="s">
        <v>280</v>
      </c>
      <c r="D139" s="32">
        <v>0</v>
      </c>
      <c r="E139" s="56">
        <v>0</v>
      </c>
    </row>
    <row r="140" spans="1:5" x14ac:dyDescent="0.25">
      <c r="A140" s="34" t="s">
        <v>142</v>
      </c>
      <c r="B140" s="34" t="s">
        <v>226</v>
      </c>
      <c r="C140" s="34" t="s">
        <v>281</v>
      </c>
      <c r="D140" s="34">
        <v>0</v>
      </c>
      <c r="E140" s="76">
        <v>0</v>
      </c>
    </row>
    <row r="141" spans="1:5" x14ac:dyDescent="0.25">
      <c r="A141" s="32" t="s">
        <v>142</v>
      </c>
      <c r="B141" s="32" t="s">
        <v>226</v>
      </c>
      <c r="C141" s="32" t="s">
        <v>282</v>
      </c>
      <c r="D141" s="32">
        <v>0</v>
      </c>
      <c r="E141" s="56">
        <v>0</v>
      </c>
    </row>
    <row r="142" spans="1:5" x14ac:dyDescent="0.25">
      <c r="A142" s="34" t="s">
        <v>142</v>
      </c>
      <c r="B142" s="34" t="s">
        <v>226</v>
      </c>
      <c r="C142" s="34" t="s">
        <v>283</v>
      </c>
      <c r="D142" s="34">
        <v>0</v>
      </c>
      <c r="E142" s="76">
        <v>0</v>
      </c>
    </row>
    <row r="143" spans="1:5" x14ac:dyDescent="0.25">
      <c r="A143" s="12" t="s">
        <v>142</v>
      </c>
      <c r="B143" s="12" t="s">
        <v>226</v>
      </c>
      <c r="C143" s="12" t="s">
        <v>284</v>
      </c>
      <c r="D143" s="12">
        <v>0</v>
      </c>
      <c r="E143" s="77">
        <v>0</v>
      </c>
    </row>
    <row r="144" spans="1:5" x14ac:dyDescent="0.25">
      <c r="A144" s="34" t="s">
        <v>142</v>
      </c>
      <c r="B144" s="34" t="s">
        <v>226</v>
      </c>
      <c r="C144" s="34" t="s">
        <v>285</v>
      </c>
      <c r="D144" s="34">
        <v>0</v>
      </c>
      <c r="E144" s="76">
        <v>0</v>
      </c>
    </row>
    <row r="145" spans="1:5" x14ac:dyDescent="0.25">
      <c r="A145" s="12" t="s">
        <v>142</v>
      </c>
      <c r="B145" s="12" t="s">
        <v>226</v>
      </c>
      <c r="C145" s="12" t="s">
        <v>286</v>
      </c>
      <c r="D145" s="12">
        <v>0</v>
      </c>
      <c r="E145" s="77">
        <v>0</v>
      </c>
    </row>
    <row r="146" spans="1:5" x14ac:dyDescent="0.25">
      <c r="A146" s="34" t="s">
        <v>142</v>
      </c>
      <c r="B146" s="34" t="s">
        <v>226</v>
      </c>
      <c r="C146" s="34" t="s">
        <v>287</v>
      </c>
      <c r="D146" s="34">
        <v>0</v>
      </c>
      <c r="E146" s="76">
        <v>0</v>
      </c>
    </row>
    <row r="147" spans="1:5" x14ac:dyDescent="0.25">
      <c r="A147" s="12" t="s">
        <v>142</v>
      </c>
      <c r="B147" s="12" t="s">
        <v>226</v>
      </c>
      <c r="C147" s="12" t="s">
        <v>288</v>
      </c>
      <c r="D147" s="12">
        <v>0</v>
      </c>
      <c r="E147" s="77">
        <v>0</v>
      </c>
    </row>
    <row r="148" spans="1:5" x14ac:dyDescent="0.25">
      <c r="A148" s="34" t="s">
        <v>142</v>
      </c>
      <c r="B148" s="34" t="s">
        <v>226</v>
      </c>
      <c r="C148" s="34" t="s">
        <v>289</v>
      </c>
      <c r="D148" s="34">
        <v>0</v>
      </c>
      <c r="E148" s="76">
        <v>0</v>
      </c>
    </row>
    <row r="149" spans="1:5" x14ac:dyDescent="0.25">
      <c r="A149" s="32" t="s">
        <v>142</v>
      </c>
      <c r="B149" s="32" t="s">
        <v>226</v>
      </c>
      <c r="C149" s="32" t="s">
        <v>290</v>
      </c>
      <c r="D149" s="32">
        <v>0</v>
      </c>
      <c r="E149" s="56">
        <v>0</v>
      </c>
    </row>
    <row r="150" spans="1:5" x14ac:dyDescent="0.25">
      <c r="A150" s="34" t="s">
        <v>142</v>
      </c>
      <c r="B150" s="34" t="s">
        <v>226</v>
      </c>
      <c r="C150" s="34" t="s">
        <v>291</v>
      </c>
      <c r="D150" s="34">
        <v>0</v>
      </c>
      <c r="E150" s="76">
        <v>0</v>
      </c>
    </row>
    <row r="151" spans="1:5" x14ac:dyDescent="0.25">
      <c r="A151" s="12" t="s">
        <v>142</v>
      </c>
      <c r="B151" s="12" t="s">
        <v>226</v>
      </c>
      <c r="C151" s="12" t="s">
        <v>292</v>
      </c>
      <c r="D151" s="12">
        <v>0</v>
      </c>
      <c r="E151" s="77">
        <v>0</v>
      </c>
    </row>
    <row r="152" spans="1:5" x14ac:dyDescent="0.25">
      <c r="A152" s="34" t="s">
        <v>142</v>
      </c>
      <c r="B152" s="34" t="s">
        <v>226</v>
      </c>
      <c r="C152" s="34" t="s">
        <v>293</v>
      </c>
      <c r="D152" s="34">
        <v>0</v>
      </c>
      <c r="E152" s="76">
        <v>0</v>
      </c>
    </row>
    <row r="153" spans="1:5" x14ac:dyDescent="0.25">
      <c r="A153" s="12" t="s">
        <v>142</v>
      </c>
      <c r="B153" s="12" t="s">
        <v>226</v>
      </c>
      <c r="C153" s="12" t="s">
        <v>294</v>
      </c>
      <c r="D153" s="12">
        <v>0</v>
      </c>
      <c r="E153" s="77">
        <v>0</v>
      </c>
    </row>
    <row r="154" spans="1:5" x14ac:dyDescent="0.25">
      <c r="A154" s="34" t="s">
        <v>142</v>
      </c>
      <c r="B154" s="34" t="s">
        <v>226</v>
      </c>
      <c r="C154" s="34" t="s">
        <v>295</v>
      </c>
      <c r="D154" s="34">
        <v>0</v>
      </c>
      <c r="E154" s="76">
        <v>0</v>
      </c>
    </row>
    <row r="155" spans="1:5" x14ac:dyDescent="0.25">
      <c r="A155" s="12" t="s">
        <v>142</v>
      </c>
      <c r="B155" s="12" t="s">
        <v>226</v>
      </c>
      <c r="C155" s="12" t="s">
        <v>296</v>
      </c>
      <c r="D155" s="12">
        <v>0</v>
      </c>
      <c r="E155" s="77">
        <v>0</v>
      </c>
    </row>
    <row r="156" spans="1:5" x14ac:dyDescent="0.25">
      <c r="A156" s="34" t="s">
        <v>142</v>
      </c>
      <c r="B156" s="34" t="s">
        <v>226</v>
      </c>
      <c r="C156" s="34" t="s">
        <v>297</v>
      </c>
      <c r="D156" s="34">
        <v>0</v>
      </c>
      <c r="E156" s="76">
        <v>0</v>
      </c>
    </row>
    <row r="157" spans="1:5" x14ac:dyDescent="0.25">
      <c r="A157" s="32" t="s">
        <v>142</v>
      </c>
      <c r="B157" s="32" t="s">
        <v>226</v>
      </c>
      <c r="C157" s="32" t="s">
        <v>298</v>
      </c>
      <c r="D157" s="32">
        <v>0</v>
      </c>
      <c r="E157" s="56">
        <v>0</v>
      </c>
    </row>
    <row r="158" spans="1:5" x14ac:dyDescent="0.25">
      <c r="A158" s="34" t="s">
        <v>142</v>
      </c>
      <c r="B158" s="34" t="s">
        <v>226</v>
      </c>
      <c r="C158" s="34" t="s">
        <v>299</v>
      </c>
      <c r="D158" s="34">
        <v>0</v>
      </c>
      <c r="E158" s="76">
        <v>0</v>
      </c>
    </row>
    <row r="159" spans="1:5" x14ac:dyDescent="0.25">
      <c r="A159" s="32" t="s">
        <v>142</v>
      </c>
      <c r="B159" s="32" t="s">
        <v>226</v>
      </c>
      <c r="C159" s="32" t="s">
        <v>300</v>
      </c>
      <c r="D159" s="32">
        <v>0</v>
      </c>
      <c r="E159" s="56">
        <v>0</v>
      </c>
    </row>
    <row r="160" spans="1:5" x14ac:dyDescent="0.25">
      <c r="A160" s="34" t="s">
        <v>142</v>
      </c>
      <c r="B160" s="34" t="s">
        <v>226</v>
      </c>
      <c r="C160" s="34" t="s">
        <v>301</v>
      </c>
      <c r="D160" s="34">
        <v>0</v>
      </c>
      <c r="E160" s="76">
        <v>0</v>
      </c>
    </row>
    <row r="161" spans="1:5" x14ac:dyDescent="0.25">
      <c r="A161" s="12" t="s">
        <v>142</v>
      </c>
      <c r="B161" s="12" t="s">
        <v>226</v>
      </c>
      <c r="C161" s="12" t="s">
        <v>302</v>
      </c>
      <c r="D161" s="12">
        <v>0</v>
      </c>
      <c r="E161" s="77">
        <v>0</v>
      </c>
    </row>
    <row r="162" spans="1:5" x14ac:dyDescent="0.25">
      <c r="A162" s="34" t="s">
        <v>142</v>
      </c>
      <c r="B162" s="34" t="s">
        <v>226</v>
      </c>
      <c r="C162" s="34" t="s">
        <v>303</v>
      </c>
      <c r="D162" s="34">
        <v>0</v>
      </c>
      <c r="E162" s="76">
        <v>0</v>
      </c>
    </row>
    <row r="163" spans="1:5" x14ac:dyDescent="0.25">
      <c r="A163" s="12" t="s">
        <v>142</v>
      </c>
      <c r="B163" s="12" t="s">
        <v>226</v>
      </c>
      <c r="C163" s="12" t="s">
        <v>304</v>
      </c>
      <c r="D163" s="12">
        <v>0</v>
      </c>
      <c r="E163" s="77">
        <v>0</v>
      </c>
    </row>
    <row r="164" spans="1:5" x14ac:dyDescent="0.25">
      <c r="A164" s="34" t="s">
        <v>142</v>
      </c>
      <c r="B164" s="34" t="s">
        <v>226</v>
      </c>
      <c r="C164" s="34" t="s">
        <v>305</v>
      </c>
      <c r="D164" s="34">
        <v>0</v>
      </c>
      <c r="E164" s="76">
        <v>0</v>
      </c>
    </row>
    <row r="165" spans="1:5" x14ac:dyDescent="0.25">
      <c r="A165" s="12" t="s">
        <v>142</v>
      </c>
      <c r="B165" s="12" t="s">
        <v>226</v>
      </c>
      <c r="C165" s="12" t="s">
        <v>306</v>
      </c>
      <c r="D165" s="12">
        <v>0</v>
      </c>
      <c r="E165" s="77">
        <v>0</v>
      </c>
    </row>
    <row r="166" spans="1:5" x14ac:dyDescent="0.25">
      <c r="A166" s="34" t="s">
        <v>142</v>
      </c>
      <c r="B166" s="34" t="s">
        <v>226</v>
      </c>
      <c r="C166" s="34" t="s">
        <v>307</v>
      </c>
      <c r="D166" s="34">
        <v>0</v>
      </c>
      <c r="E166" s="76">
        <v>0</v>
      </c>
    </row>
    <row r="167" spans="1:5" x14ac:dyDescent="0.25">
      <c r="A167" s="32" t="s">
        <v>142</v>
      </c>
      <c r="B167" s="32" t="s">
        <v>226</v>
      </c>
      <c r="C167" s="32" t="s">
        <v>308</v>
      </c>
      <c r="D167" s="32">
        <v>0</v>
      </c>
      <c r="E167" s="56">
        <v>0</v>
      </c>
    </row>
    <row r="168" spans="1:5" x14ac:dyDescent="0.25">
      <c r="A168" s="34" t="s">
        <v>142</v>
      </c>
      <c r="B168" s="34" t="s">
        <v>226</v>
      </c>
      <c r="C168" s="34" t="s">
        <v>309</v>
      </c>
      <c r="D168" s="34">
        <v>0</v>
      </c>
      <c r="E168" s="76">
        <v>0</v>
      </c>
    </row>
    <row r="169" spans="1:5" x14ac:dyDescent="0.25">
      <c r="A169" s="12" t="s">
        <v>142</v>
      </c>
      <c r="B169" s="12" t="s">
        <v>226</v>
      </c>
      <c r="C169" s="12" t="s">
        <v>310</v>
      </c>
      <c r="D169" s="12">
        <v>0</v>
      </c>
      <c r="E169" s="77">
        <v>0</v>
      </c>
    </row>
    <row r="170" spans="1:5" x14ac:dyDescent="0.25">
      <c r="A170" s="34" t="s">
        <v>142</v>
      </c>
      <c r="B170" s="34" t="s">
        <v>226</v>
      </c>
      <c r="C170" s="34" t="s">
        <v>311</v>
      </c>
      <c r="D170" s="34">
        <v>0</v>
      </c>
      <c r="E170" s="76">
        <v>0</v>
      </c>
    </row>
    <row r="171" spans="1:5" x14ac:dyDescent="0.25">
      <c r="A171" s="12" t="s">
        <v>142</v>
      </c>
      <c r="B171" s="12" t="s">
        <v>226</v>
      </c>
      <c r="C171" s="12" t="s">
        <v>312</v>
      </c>
      <c r="D171" s="12">
        <v>0</v>
      </c>
      <c r="E171" s="77">
        <v>0</v>
      </c>
    </row>
    <row r="172" spans="1:5" x14ac:dyDescent="0.25">
      <c r="A172" s="34" t="s">
        <v>142</v>
      </c>
      <c r="B172" s="34" t="s">
        <v>226</v>
      </c>
      <c r="C172" s="34" t="s">
        <v>313</v>
      </c>
      <c r="D172" s="34">
        <v>0</v>
      </c>
      <c r="E172" s="76">
        <v>0</v>
      </c>
    </row>
    <row r="173" spans="1:5" x14ac:dyDescent="0.25">
      <c r="A173" s="12" t="s">
        <v>142</v>
      </c>
      <c r="B173" s="12" t="s">
        <v>226</v>
      </c>
      <c r="C173" s="12" t="s">
        <v>314</v>
      </c>
      <c r="D173" s="12">
        <v>0</v>
      </c>
      <c r="E173" s="77">
        <v>0</v>
      </c>
    </row>
    <row r="174" spans="1:5" x14ac:dyDescent="0.25">
      <c r="A174" s="34" t="s">
        <v>142</v>
      </c>
      <c r="B174" s="34" t="s">
        <v>226</v>
      </c>
      <c r="C174" s="34" t="s">
        <v>315</v>
      </c>
      <c r="D174" s="34">
        <v>0</v>
      </c>
      <c r="E174" s="76">
        <v>0</v>
      </c>
    </row>
    <row r="175" spans="1:5" x14ac:dyDescent="0.25">
      <c r="A175" s="32" t="s">
        <v>142</v>
      </c>
      <c r="B175" s="32" t="s">
        <v>226</v>
      </c>
      <c r="C175" s="32" t="s">
        <v>316</v>
      </c>
      <c r="D175" s="32">
        <v>0</v>
      </c>
      <c r="E175" s="56">
        <v>0</v>
      </c>
    </row>
    <row r="176" spans="1:5" x14ac:dyDescent="0.25">
      <c r="A176" s="34" t="s">
        <v>142</v>
      </c>
      <c r="B176" s="34" t="s">
        <v>226</v>
      </c>
      <c r="C176" s="34" t="s">
        <v>317</v>
      </c>
      <c r="D176" s="34">
        <v>0</v>
      </c>
      <c r="E176" s="76">
        <v>0</v>
      </c>
    </row>
    <row r="177" spans="1:5" x14ac:dyDescent="0.25">
      <c r="A177" s="32" t="s">
        <v>142</v>
      </c>
      <c r="B177" s="32" t="s">
        <v>226</v>
      </c>
      <c r="C177" s="32" t="s">
        <v>318</v>
      </c>
      <c r="D177" s="32">
        <v>0</v>
      </c>
      <c r="E177" s="56">
        <v>0</v>
      </c>
    </row>
    <row r="178" spans="1:5" x14ac:dyDescent="0.25">
      <c r="A178" s="34" t="s">
        <v>142</v>
      </c>
      <c r="B178" s="34" t="s">
        <v>226</v>
      </c>
      <c r="C178" s="34" t="s">
        <v>319</v>
      </c>
      <c r="D178" s="34">
        <v>0</v>
      </c>
      <c r="E178" s="76">
        <v>0</v>
      </c>
    </row>
    <row r="179" spans="1:5" x14ac:dyDescent="0.25">
      <c r="A179" s="12" t="s">
        <v>142</v>
      </c>
      <c r="B179" s="12" t="s">
        <v>226</v>
      </c>
      <c r="C179" s="12" t="s">
        <v>320</v>
      </c>
      <c r="D179" s="12">
        <v>0</v>
      </c>
      <c r="E179" s="77">
        <v>0</v>
      </c>
    </row>
    <row r="180" spans="1:5" x14ac:dyDescent="0.25">
      <c r="A180" s="34" t="s">
        <v>142</v>
      </c>
      <c r="B180" s="34" t="s">
        <v>226</v>
      </c>
      <c r="C180" s="34" t="s">
        <v>321</v>
      </c>
      <c r="D180" s="34">
        <v>0</v>
      </c>
      <c r="E180" s="76">
        <v>0</v>
      </c>
    </row>
    <row r="181" spans="1:5" x14ac:dyDescent="0.25">
      <c r="A181" s="12" t="s">
        <v>142</v>
      </c>
      <c r="B181" s="12" t="s">
        <v>226</v>
      </c>
      <c r="C181" s="12" t="s">
        <v>322</v>
      </c>
      <c r="D181" s="12">
        <v>0</v>
      </c>
      <c r="E181" s="77">
        <v>0</v>
      </c>
    </row>
    <row r="182" spans="1:5" x14ac:dyDescent="0.25">
      <c r="A182" s="34" t="s">
        <v>142</v>
      </c>
      <c r="B182" s="34" t="s">
        <v>226</v>
      </c>
      <c r="C182" s="34" t="s">
        <v>323</v>
      </c>
      <c r="D182" s="34">
        <v>0</v>
      </c>
      <c r="E182" s="76">
        <v>0</v>
      </c>
    </row>
    <row r="183" spans="1:5" x14ac:dyDescent="0.25">
      <c r="A183" s="12" t="s">
        <v>142</v>
      </c>
      <c r="B183" s="12" t="s">
        <v>226</v>
      </c>
      <c r="C183" s="12" t="s">
        <v>324</v>
      </c>
      <c r="D183" s="12">
        <v>0</v>
      </c>
      <c r="E183" s="77">
        <v>0</v>
      </c>
    </row>
    <row r="184" spans="1:5" x14ac:dyDescent="0.25">
      <c r="A184" s="34" t="s">
        <v>142</v>
      </c>
      <c r="B184" s="34" t="s">
        <v>226</v>
      </c>
      <c r="C184" s="34" t="s">
        <v>325</v>
      </c>
      <c r="D184" s="34">
        <v>0</v>
      </c>
      <c r="E184" s="76">
        <v>0</v>
      </c>
    </row>
    <row r="185" spans="1:5" x14ac:dyDescent="0.25">
      <c r="A185" s="32" t="s">
        <v>142</v>
      </c>
      <c r="B185" s="32" t="s">
        <v>226</v>
      </c>
      <c r="C185" s="32" t="s">
        <v>326</v>
      </c>
      <c r="D185" s="32">
        <v>0</v>
      </c>
      <c r="E185" s="56">
        <v>0</v>
      </c>
    </row>
    <row r="186" spans="1:5" x14ac:dyDescent="0.25">
      <c r="A186" s="34" t="s">
        <v>142</v>
      </c>
      <c r="B186" s="34" t="s">
        <v>226</v>
      </c>
      <c r="C186" s="34" t="s">
        <v>327</v>
      </c>
      <c r="D186" s="34">
        <v>0</v>
      </c>
      <c r="E186" s="76">
        <v>0</v>
      </c>
    </row>
    <row r="187" spans="1:5" x14ac:dyDescent="0.25">
      <c r="A187" s="12" t="s">
        <v>142</v>
      </c>
      <c r="B187" s="12" t="s">
        <v>226</v>
      </c>
      <c r="C187" s="12" t="s">
        <v>328</v>
      </c>
      <c r="D187" s="12">
        <v>0</v>
      </c>
      <c r="E187" s="77">
        <v>0</v>
      </c>
    </row>
    <row r="188" spans="1:5" x14ac:dyDescent="0.25">
      <c r="A188" s="34" t="s">
        <v>142</v>
      </c>
      <c r="B188" s="34" t="s">
        <v>226</v>
      </c>
      <c r="C188" s="34" t="s">
        <v>329</v>
      </c>
      <c r="D188" s="34">
        <v>0</v>
      </c>
      <c r="E188" s="76">
        <v>0</v>
      </c>
    </row>
    <row r="189" spans="1:5" x14ac:dyDescent="0.25">
      <c r="A189" s="12" t="s">
        <v>142</v>
      </c>
      <c r="B189" s="12" t="s">
        <v>226</v>
      </c>
      <c r="C189" s="12" t="s">
        <v>330</v>
      </c>
      <c r="D189" s="12">
        <v>0</v>
      </c>
      <c r="E189" s="77">
        <v>0</v>
      </c>
    </row>
    <row r="190" spans="1:5" x14ac:dyDescent="0.25">
      <c r="A190" s="34" t="s">
        <v>142</v>
      </c>
      <c r="B190" s="34" t="s">
        <v>226</v>
      </c>
      <c r="C190" s="34" t="s">
        <v>331</v>
      </c>
      <c r="D190" s="34">
        <v>0</v>
      </c>
      <c r="E190" s="76">
        <v>0</v>
      </c>
    </row>
    <row r="191" spans="1:5" x14ac:dyDescent="0.25">
      <c r="A191" s="12" t="s">
        <v>142</v>
      </c>
      <c r="B191" s="12" t="s">
        <v>226</v>
      </c>
      <c r="C191" s="12" t="s">
        <v>332</v>
      </c>
      <c r="D191" s="12">
        <v>0</v>
      </c>
      <c r="E191" s="77">
        <v>0</v>
      </c>
    </row>
    <row r="192" spans="1:5" x14ac:dyDescent="0.25">
      <c r="A192" s="34" t="s">
        <v>142</v>
      </c>
      <c r="B192" s="34" t="s">
        <v>226</v>
      </c>
      <c r="C192" s="34" t="s">
        <v>333</v>
      </c>
      <c r="D192" s="34">
        <v>0</v>
      </c>
      <c r="E192" s="76">
        <v>0</v>
      </c>
    </row>
    <row r="193" spans="1:5" x14ac:dyDescent="0.25">
      <c r="A193" s="32" t="s">
        <v>142</v>
      </c>
      <c r="B193" s="32" t="s">
        <v>226</v>
      </c>
      <c r="C193" s="32" t="s">
        <v>334</v>
      </c>
      <c r="D193" s="32">
        <v>0</v>
      </c>
      <c r="E193" s="56">
        <v>0</v>
      </c>
    </row>
    <row r="194" spans="1:5" x14ac:dyDescent="0.25">
      <c r="A194" s="34" t="s">
        <v>142</v>
      </c>
      <c r="B194" s="34" t="s">
        <v>226</v>
      </c>
      <c r="C194" s="34" t="s">
        <v>335</v>
      </c>
      <c r="D194" s="34">
        <v>0</v>
      </c>
      <c r="E194" s="76">
        <v>0</v>
      </c>
    </row>
    <row r="195" spans="1:5" x14ac:dyDescent="0.25">
      <c r="A195" s="32" t="s">
        <v>142</v>
      </c>
      <c r="B195" s="32" t="s">
        <v>226</v>
      </c>
      <c r="C195" s="32" t="s">
        <v>336</v>
      </c>
      <c r="D195" s="32">
        <v>0</v>
      </c>
      <c r="E195" s="56">
        <v>0</v>
      </c>
    </row>
    <row r="196" spans="1:5" x14ac:dyDescent="0.25">
      <c r="A196" s="34" t="s">
        <v>142</v>
      </c>
      <c r="B196" s="34" t="s">
        <v>226</v>
      </c>
      <c r="C196" s="34" t="s">
        <v>337</v>
      </c>
      <c r="D196" s="34">
        <v>0</v>
      </c>
      <c r="E196" s="76">
        <v>0</v>
      </c>
    </row>
    <row r="197" spans="1:5" x14ac:dyDescent="0.25">
      <c r="A197" s="12" t="s">
        <v>142</v>
      </c>
      <c r="B197" s="12" t="s">
        <v>226</v>
      </c>
      <c r="C197" s="12" t="s">
        <v>338</v>
      </c>
      <c r="D197" s="12">
        <v>0</v>
      </c>
      <c r="E197" s="77">
        <v>0</v>
      </c>
    </row>
    <row r="198" spans="1:5" x14ac:dyDescent="0.25">
      <c r="A198" s="34" t="s">
        <v>142</v>
      </c>
      <c r="B198" s="34" t="s">
        <v>226</v>
      </c>
      <c r="C198" s="34" t="s">
        <v>339</v>
      </c>
      <c r="D198" s="34">
        <v>0</v>
      </c>
      <c r="E198" s="76">
        <v>0</v>
      </c>
    </row>
    <row r="199" spans="1:5" x14ac:dyDescent="0.25">
      <c r="A199" s="12" t="s">
        <v>142</v>
      </c>
      <c r="B199" s="12" t="s">
        <v>226</v>
      </c>
      <c r="C199" s="12" t="s">
        <v>340</v>
      </c>
      <c r="D199" s="12">
        <v>0</v>
      </c>
      <c r="E199" s="77">
        <v>0</v>
      </c>
    </row>
    <row r="200" spans="1:5" x14ac:dyDescent="0.25">
      <c r="A200" s="34" t="s">
        <v>142</v>
      </c>
      <c r="B200" s="34" t="s">
        <v>226</v>
      </c>
      <c r="C200" s="34" t="s">
        <v>341</v>
      </c>
      <c r="D200" s="34">
        <v>0</v>
      </c>
      <c r="E200" s="76">
        <v>0</v>
      </c>
    </row>
    <row r="201" spans="1:5" x14ac:dyDescent="0.25">
      <c r="A201" s="12" t="s">
        <v>142</v>
      </c>
      <c r="B201" s="12" t="s">
        <v>226</v>
      </c>
      <c r="C201" s="12" t="s">
        <v>342</v>
      </c>
      <c r="D201" s="12">
        <v>0</v>
      </c>
      <c r="E201" s="77">
        <v>0</v>
      </c>
    </row>
    <row r="202" spans="1:5" x14ac:dyDescent="0.25">
      <c r="A202" s="34" t="s">
        <v>142</v>
      </c>
      <c r="B202" s="34" t="s">
        <v>226</v>
      </c>
      <c r="C202" s="34" t="s">
        <v>343</v>
      </c>
      <c r="D202" s="34">
        <v>0</v>
      </c>
      <c r="E202" s="76">
        <v>0</v>
      </c>
    </row>
    <row r="203" spans="1:5" x14ac:dyDescent="0.25">
      <c r="A203" s="32" t="s">
        <v>142</v>
      </c>
      <c r="B203" s="32" t="s">
        <v>344</v>
      </c>
      <c r="C203" s="32" t="s">
        <v>345</v>
      </c>
      <c r="D203" s="32">
        <v>0</v>
      </c>
      <c r="E203" s="56">
        <v>0</v>
      </c>
    </row>
    <row r="204" spans="1:5" x14ac:dyDescent="0.25">
      <c r="A204" s="34" t="s">
        <v>142</v>
      </c>
      <c r="B204" s="34" t="s">
        <v>344</v>
      </c>
      <c r="C204" s="34" t="s">
        <v>337</v>
      </c>
      <c r="D204" s="34">
        <v>0</v>
      </c>
      <c r="E204" s="76">
        <v>0</v>
      </c>
    </row>
    <row r="205" spans="1:5" x14ac:dyDescent="0.25">
      <c r="A205" s="12" t="s">
        <v>142</v>
      </c>
      <c r="B205" s="12" t="s">
        <v>344</v>
      </c>
      <c r="C205" s="12" t="s">
        <v>180</v>
      </c>
      <c r="D205" s="12">
        <v>0</v>
      </c>
      <c r="E205" s="77">
        <v>0</v>
      </c>
    </row>
    <row r="206" spans="1:5" x14ac:dyDescent="0.25">
      <c r="A206" s="34" t="s">
        <v>142</v>
      </c>
      <c r="B206" s="34" t="s">
        <v>344</v>
      </c>
      <c r="C206" s="34" t="s">
        <v>346</v>
      </c>
      <c r="D206" s="34">
        <v>0</v>
      </c>
      <c r="E206" s="76">
        <v>0</v>
      </c>
    </row>
    <row r="207" spans="1:5" x14ac:dyDescent="0.25">
      <c r="A207" s="12" t="s">
        <v>142</v>
      </c>
      <c r="B207" s="12" t="s">
        <v>344</v>
      </c>
      <c r="C207" s="12" t="s">
        <v>347</v>
      </c>
      <c r="D207" s="12">
        <v>0</v>
      </c>
      <c r="E207" s="77">
        <v>0</v>
      </c>
    </row>
    <row r="208" spans="1:5" x14ac:dyDescent="0.25">
      <c r="A208" s="34" t="s">
        <v>142</v>
      </c>
      <c r="B208" s="34" t="s">
        <v>344</v>
      </c>
      <c r="C208" s="34" t="s">
        <v>348</v>
      </c>
      <c r="D208" s="34">
        <v>0</v>
      </c>
      <c r="E208" s="76">
        <v>0</v>
      </c>
    </row>
    <row r="209" spans="1:5" x14ac:dyDescent="0.25">
      <c r="A209" s="12" t="s">
        <v>142</v>
      </c>
      <c r="B209" s="12" t="s">
        <v>344</v>
      </c>
      <c r="C209" s="12" t="s">
        <v>349</v>
      </c>
      <c r="D209" s="12">
        <v>0</v>
      </c>
      <c r="E209" s="77">
        <v>0</v>
      </c>
    </row>
    <row r="210" spans="1:5" x14ac:dyDescent="0.25">
      <c r="A210" s="34" t="s">
        <v>142</v>
      </c>
      <c r="B210" s="34" t="s">
        <v>344</v>
      </c>
      <c r="C210" s="34" t="s">
        <v>350</v>
      </c>
      <c r="D210" s="34">
        <v>0</v>
      </c>
      <c r="E210" s="76">
        <v>0</v>
      </c>
    </row>
    <row r="211" spans="1:5" x14ac:dyDescent="0.25">
      <c r="A211" s="32" t="s">
        <v>142</v>
      </c>
      <c r="B211" s="32" t="s">
        <v>344</v>
      </c>
      <c r="C211" s="32" t="s">
        <v>351</v>
      </c>
      <c r="D211" s="32">
        <v>0</v>
      </c>
      <c r="E211" s="56">
        <v>0</v>
      </c>
    </row>
    <row r="212" spans="1:5" x14ac:dyDescent="0.25">
      <c r="A212" s="34" t="s">
        <v>142</v>
      </c>
      <c r="B212" s="34" t="s">
        <v>344</v>
      </c>
      <c r="C212" s="34" t="s">
        <v>352</v>
      </c>
      <c r="D212" s="34">
        <v>0</v>
      </c>
      <c r="E212" s="76">
        <v>0</v>
      </c>
    </row>
    <row r="213" spans="1:5" x14ac:dyDescent="0.25">
      <c r="A213" s="32" t="s">
        <v>142</v>
      </c>
      <c r="B213" s="32" t="s">
        <v>344</v>
      </c>
      <c r="C213" s="32" t="s">
        <v>353</v>
      </c>
      <c r="D213" s="32">
        <v>0</v>
      </c>
      <c r="E213" s="56">
        <v>0</v>
      </c>
    </row>
    <row r="214" spans="1:5" x14ac:dyDescent="0.25">
      <c r="A214" s="34" t="s">
        <v>142</v>
      </c>
      <c r="B214" s="34" t="s">
        <v>344</v>
      </c>
      <c r="C214" s="34" t="s">
        <v>354</v>
      </c>
      <c r="D214" s="34">
        <v>0</v>
      </c>
      <c r="E214" s="76">
        <v>0</v>
      </c>
    </row>
    <row r="215" spans="1:5" x14ac:dyDescent="0.25">
      <c r="A215" s="12" t="s">
        <v>142</v>
      </c>
      <c r="B215" s="12" t="s">
        <v>344</v>
      </c>
      <c r="C215" s="12" t="s">
        <v>355</v>
      </c>
      <c r="D215" s="12">
        <v>0</v>
      </c>
      <c r="E215" s="77">
        <v>0</v>
      </c>
    </row>
    <row r="216" spans="1:5" x14ac:dyDescent="0.25">
      <c r="A216" s="34" t="s">
        <v>142</v>
      </c>
      <c r="B216" s="34" t="s">
        <v>344</v>
      </c>
      <c r="C216" s="34" t="s">
        <v>356</v>
      </c>
      <c r="D216" s="34">
        <v>0</v>
      </c>
      <c r="E216" s="76">
        <v>0</v>
      </c>
    </row>
    <row r="217" spans="1:5" x14ac:dyDescent="0.25">
      <c r="A217" s="12" t="s">
        <v>142</v>
      </c>
      <c r="B217" s="12" t="s">
        <v>344</v>
      </c>
      <c r="C217" s="12" t="s">
        <v>357</v>
      </c>
      <c r="D217" s="12">
        <v>0</v>
      </c>
      <c r="E217" s="77">
        <v>0</v>
      </c>
    </row>
    <row r="218" spans="1:5" x14ac:dyDescent="0.25">
      <c r="A218" s="34" t="s">
        <v>142</v>
      </c>
      <c r="B218" s="34" t="s">
        <v>344</v>
      </c>
      <c r="C218" s="34" t="s">
        <v>358</v>
      </c>
      <c r="D218" s="34">
        <v>0</v>
      </c>
      <c r="E218" s="76">
        <v>0</v>
      </c>
    </row>
    <row r="219" spans="1:5" x14ac:dyDescent="0.25">
      <c r="A219" s="12" t="s">
        <v>142</v>
      </c>
      <c r="B219" s="12" t="s">
        <v>344</v>
      </c>
      <c r="C219" s="12" t="s">
        <v>220</v>
      </c>
      <c r="D219" s="12">
        <v>0</v>
      </c>
      <c r="E219" s="77">
        <v>0</v>
      </c>
    </row>
    <row r="220" spans="1:5" x14ac:dyDescent="0.25">
      <c r="A220" s="34" t="s">
        <v>142</v>
      </c>
      <c r="B220" s="34" t="s">
        <v>344</v>
      </c>
      <c r="C220" s="34" t="s">
        <v>359</v>
      </c>
      <c r="D220" s="34">
        <v>0</v>
      </c>
      <c r="E220" s="76">
        <v>0</v>
      </c>
    </row>
    <row r="221" spans="1:5" x14ac:dyDescent="0.25">
      <c r="A221" s="32" t="s">
        <v>142</v>
      </c>
      <c r="B221" s="32" t="s">
        <v>344</v>
      </c>
      <c r="C221" s="32" t="s">
        <v>344</v>
      </c>
      <c r="D221" s="32">
        <v>0</v>
      </c>
      <c r="E221" s="56">
        <v>0</v>
      </c>
    </row>
    <row r="222" spans="1:5" x14ac:dyDescent="0.25">
      <c r="A222" s="34" t="s">
        <v>142</v>
      </c>
      <c r="B222" s="34" t="s">
        <v>344</v>
      </c>
      <c r="C222" s="34" t="s">
        <v>360</v>
      </c>
      <c r="D222" s="34">
        <v>0</v>
      </c>
      <c r="E222" s="76">
        <v>0</v>
      </c>
    </row>
    <row r="223" spans="1:5" x14ac:dyDescent="0.25">
      <c r="A223" s="12" t="s">
        <v>142</v>
      </c>
      <c r="B223" s="12" t="s">
        <v>344</v>
      </c>
      <c r="C223" s="12" t="s">
        <v>361</v>
      </c>
      <c r="D223" s="12">
        <v>0</v>
      </c>
      <c r="E223" s="77">
        <v>0</v>
      </c>
    </row>
    <row r="224" spans="1:5" x14ac:dyDescent="0.25">
      <c r="A224" s="34" t="s">
        <v>142</v>
      </c>
      <c r="B224" s="34" t="s">
        <v>344</v>
      </c>
      <c r="C224" s="34" t="s">
        <v>362</v>
      </c>
      <c r="D224" s="34">
        <v>0</v>
      </c>
      <c r="E224" s="76">
        <v>0</v>
      </c>
    </row>
    <row r="225" spans="1:5" x14ac:dyDescent="0.25">
      <c r="A225" s="12" t="s">
        <v>142</v>
      </c>
      <c r="B225" s="12" t="s">
        <v>344</v>
      </c>
      <c r="C225" s="12" t="s">
        <v>363</v>
      </c>
      <c r="D225" s="12">
        <v>0</v>
      </c>
      <c r="E225" s="77">
        <v>0</v>
      </c>
    </row>
    <row r="226" spans="1:5" x14ac:dyDescent="0.25">
      <c r="A226" s="34" t="s">
        <v>142</v>
      </c>
      <c r="B226" s="34" t="s">
        <v>344</v>
      </c>
      <c r="C226" s="34" t="s">
        <v>364</v>
      </c>
      <c r="D226" s="34">
        <v>0</v>
      </c>
      <c r="E226" s="76">
        <v>0</v>
      </c>
    </row>
    <row r="227" spans="1:5" x14ac:dyDescent="0.25">
      <c r="A227" s="12" t="s">
        <v>142</v>
      </c>
      <c r="B227" s="12" t="s">
        <v>344</v>
      </c>
      <c r="C227" s="12" t="s">
        <v>365</v>
      </c>
      <c r="D227" s="12">
        <v>0</v>
      </c>
      <c r="E227" s="77">
        <v>0</v>
      </c>
    </row>
    <row r="228" spans="1:5" x14ac:dyDescent="0.25">
      <c r="A228" s="34" t="s">
        <v>142</v>
      </c>
      <c r="B228" s="34" t="s">
        <v>344</v>
      </c>
      <c r="C228" s="34" t="s">
        <v>366</v>
      </c>
      <c r="D228" s="34">
        <v>0</v>
      </c>
      <c r="E228" s="76">
        <v>0</v>
      </c>
    </row>
    <row r="229" spans="1:5" x14ac:dyDescent="0.25">
      <c r="A229" s="32" t="s">
        <v>142</v>
      </c>
      <c r="B229" s="32" t="s">
        <v>344</v>
      </c>
      <c r="C229" s="32" t="s">
        <v>367</v>
      </c>
      <c r="D229" s="32">
        <v>0</v>
      </c>
      <c r="E229" s="56">
        <v>0</v>
      </c>
    </row>
    <row r="230" spans="1:5" x14ac:dyDescent="0.25">
      <c r="A230" s="34" t="s">
        <v>142</v>
      </c>
      <c r="B230" s="34" t="s">
        <v>344</v>
      </c>
      <c r="C230" s="34" t="s">
        <v>368</v>
      </c>
      <c r="D230" s="34">
        <v>0</v>
      </c>
      <c r="E230" s="76">
        <v>0</v>
      </c>
    </row>
    <row r="231" spans="1:5" x14ac:dyDescent="0.25">
      <c r="A231" s="32" t="s">
        <v>142</v>
      </c>
      <c r="B231" s="32" t="s">
        <v>344</v>
      </c>
      <c r="C231" s="32" t="s">
        <v>369</v>
      </c>
      <c r="D231" s="32">
        <v>0</v>
      </c>
      <c r="E231" s="56">
        <v>0</v>
      </c>
    </row>
    <row r="232" spans="1:5" x14ac:dyDescent="0.25">
      <c r="A232" s="34" t="s">
        <v>142</v>
      </c>
      <c r="B232" s="34" t="s">
        <v>344</v>
      </c>
      <c r="C232" s="34" t="s">
        <v>370</v>
      </c>
      <c r="D232" s="34">
        <v>0</v>
      </c>
      <c r="E232" s="76">
        <v>0</v>
      </c>
    </row>
    <row r="233" spans="1:5" x14ac:dyDescent="0.25">
      <c r="A233" s="12" t="s">
        <v>142</v>
      </c>
      <c r="B233" s="12" t="s">
        <v>344</v>
      </c>
      <c r="C233" s="12" t="s">
        <v>189</v>
      </c>
      <c r="D233" s="12">
        <v>0</v>
      </c>
      <c r="E233" s="77">
        <v>0</v>
      </c>
    </row>
    <row r="234" spans="1:5" x14ac:dyDescent="0.25">
      <c r="A234" s="34" t="s">
        <v>142</v>
      </c>
      <c r="B234" s="34" t="s">
        <v>344</v>
      </c>
      <c r="C234" s="34" t="s">
        <v>371</v>
      </c>
      <c r="D234" s="34">
        <v>0</v>
      </c>
      <c r="E234" s="76">
        <v>0</v>
      </c>
    </row>
    <row r="235" spans="1:5" x14ac:dyDescent="0.25">
      <c r="A235" s="12" t="s">
        <v>142</v>
      </c>
      <c r="B235" s="12" t="s">
        <v>344</v>
      </c>
      <c r="C235" s="12" t="s">
        <v>372</v>
      </c>
      <c r="D235" s="12">
        <v>0</v>
      </c>
      <c r="E235" s="77">
        <v>0</v>
      </c>
    </row>
    <row r="236" spans="1:5" x14ac:dyDescent="0.25">
      <c r="A236" s="34" t="s">
        <v>142</v>
      </c>
      <c r="B236" s="34" t="s">
        <v>344</v>
      </c>
      <c r="C236" s="34" t="s">
        <v>373</v>
      </c>
      <c r="D236" s="34">
        <v>0</v>
      </c>
      <c r="E236" s="76">
        <v>0</v>
      </c>
    </row>
    <row r="237" spans="1:5" x14ac:dyDescent="0.25">
      <c r="A237" s="12" t="s">
        <v>142</v>
      </c>
      <c r="B237" s="12" t="s">
        <v>344</v>
      </c>
      <c r="C237" s="12" t="s">
        <v>374</v>
      </c>
      <c r="D237" s="12">
        <v>0</v>
      </c>
      <c r="E237" s="77">
        <v>0</v>
      </c>
    </row>
    <row r="238" spans="1:5" x14ac:dyDescent="0.25">
      <c r="A238" s="34" t="s">
        <v>142</v>
      </c>
      <c r="B238" s="34" t="s">
        <v>344</v>
      </c>
      <c r="C238" s="34" t="s">
        <v>191</v>
      </c>
      <c r="D238" s="34">
        <v>0</v>
      </c>
      <c r="E238" s="76">
        <v>0</v>
      </c>
    </row>
    <row r="239" spans="1:5" x14ac:dyDescent="0.25">
      <c r="A239" s="32" t="s">
        <v>142</v>
      </c>
      <c r="B239" s="32" t="s">
        <v>344</v>
      </c>
      <c r="C239" s="32" t="s">
        <v>192</v>
      </c>
      <c r="D239" s="32">
        <v>0</v>
      </c>
      <c r="E239" s="56">
        <v>0</v>
      </c>
    </row>
    <row r="240" spans="1:5" x14ac:dyDescent="0.25">
      <c r="A240" s="34" t="s">
        <v>142</v>
      </c>
      <c r="B240" s="34" t="s">
        <v>344</v>
      </c>
      <c r="C240" s="34" t="s">
        <v>375</v>
      </c>
      <c r="D240" s="34">
        <v>0</v>
      </c>
      <c r="E240" s="76">
        <v>0</v>
      </c>
    </row>
    <row r="241" spans="1:5" x14ac:dyDescent="0.25">
      <c r="A241" s="12" t="s">
        <v>142</v>
      </c>
      <c r="B241" s="12" t="s">
        <v>344</v>
      </c>
      <c r="C241" s="12" t="s">
        <v>376</v>
      </c>
      <c r="D241" s="12">
        <v>0</v>
      </c>
      <c r="E241" s="77">
        <v>0</v>
      </c>
    </row>
    <row r="242" spans="1:5" x14ac:dyDescent="0.25">
      <c r="A242" s="34" t="s">
        <v>142</v>
      </c>
      <c r="B242" s="34" t="s">
        <v>344</v>
      </c>
      <c r="C242" s="34" t="s">
        <v>377</v>
      </c>
      <c r="D242" s="34">
        <v>0</v>
      </c>
      <c r="E242" s="76">
        <v>0</v>
      </c>
    </row>
    <row r="243" spans="1:5" x14ac:dyDescent="0.25">
      <c r="A243" s="12" t="s">
        <v>142</v>
      </c>
      <c r="B243" s="12" t="s">
        <v>344</v>
      </c>
      <c r="C243" s="12" t="s">
        <v>378</v>
      </c>
      <c r="D243" s="12">
        <v>0</v>
      </c>
      <c r="E243" s="77">
        <v>0</v>
      </c>
    </row>
    <row r="244" spans="1:5" x14ac:dyDescent="0.25">
      <c r="A244" s="34" t="s">
        <v>142</v>
      </c>
      <c r="B244" s="34" t="s">
        <v>344</v>
      </c>
      <c r="C244" s="34" t="s">
        <v>379</v>
      </c>
      <c r="D244" s="34">
        <v>0</v>
      </c>
      <c r="E244" s="76">
        <v>0</v>
      </c>
    </row>
    <row r="245" spans="1:5" x14ac:dyDescent="0.25">
      <c r="A245" s="12" t="s">
        <v>142</v>
      </c>
      <c r="B245" s="12" t="s">
        <v>344</v>
      </c>
      <c r="C245" s="12" t="s">
        <v>380</v>
      </c>
      <c r="D245" s="12">
        <v>0</v>
      </c>
      <c r="E245" s="77">
        <v>0</v>
      </c>
    </row>
    <row r="246" spans="1:5" x14ac:dyDescent="0.25">
      <c r="A246" s="34" t="s">
        <v>142</v>
      </c>
      <c r="B246" s="34" t="s">
        <v>344</v>
      </c>
      <c r="C246" s="34" t="s">
        <v>194</v>
      </c>
      <c r="D246" s="34">
        <v>0</v>
      </c>
      <c r="E246" s="76">
        <v>0</v>
      </c>
    </row>
    <row r="247" spans="1:5" x14ac:dyDescent="0.25">
      <c r="A247" s="32" t="s">
        <v>142</v>
      </c>
      <c r="B247" s="32" t="s">
        <v>344</v>
      </c>
      <c r="C247" s="32" t="s">
        <v>381</v>
      </c>
      <c r="D247" s="32">
        <v>0</v>
      </c>
      <c r="E247" s="56">
        <v>0</v>
      </c>
    </row>
    <row r="248" spans="1:5" x14ac:dyDescent="0.25">
      <c r="A248" s="34" t="s">
        <v>142</v>
      </c>
      <c r="B248" s="34" t="s">
        <v>344</v>
      </c>
      <c r="C248" s="34" t="s">
        <v>196</v>
      </c>
      <c r="D248" s="34">
        <v>0</v>
      </c>
      <c r="E248" s="76">
        <v>0</v>
      </c>
    </row>
    <row r="249" spans="1:5" x14ac:dyDescent="0.25">
      <c r="A249" s="32" t="s">
        <v>142</v>
      </c>
      <c r="B249" s="32" t="s">
        <v>344</v>
      </c>
      <c r="C249" s="32" t="s">
        <v>382</v>
      </c>
      <c r="D249" s="32">
        <v>0</v>
      </c>
      <c r="E249" s="56">
        <v>0</v>
      </c>
    </row>
    <row r="250" spans="1:5" x14ac:dyDescent="0.25">
      <c r="A250" s="34" t="s">
        <v>142</v>
      </c>
      <c r="B250" s="34" t="s">
        <v>344</v>
      </c>
      <c r="C250" s="34" t="s">
        <v>383</v>
      </c>
      <c r="D250" s="34">
        <v>0</v>
      </c>
      <c r="E250" s="76">
        <v>0</v>
      </c>
    </row>
    <row r="251" spans="1:5" x14ac:dyDescent="0.25">
      <c r="A251" s="12" t="s">
        <v>142</v>
      </c>
      <c r="B251" s="12" t="s">
        <v>344</v>
      </c>
      <c r="C251" s="12" t="s">
        <v>384</v>
      </c>
      <c r="D251" s="12">
        <v>0</v>
      </c>
      <c r="E251" s="77">
        <v>0</v>
      </c>
    </row>
    <row r="252" spans="1:5" x14ac:dyDescent="0.25">
      <c r="A252" s="34" t="s">
        <v>142</v>
      </c>
      <c r="B252" s="34" t="s">
        <v>344</v>
      </c>
      <c r="C252" s="34" t="s">
        <v>385</v>
      </c>
      <c r="D252" s="34">
        <v>0</v>
      </c>
      <c r="E252" s="76">
        <v>0</v>
      </c>
    </row>
    <row r="253" spans="1:5" x14ac:dyDescent="0.25">
      <c r="A253" s="12" t="s">
        <v>142</v>
      </c>
      <c r="B253" s="12" t="s">
        <v>344</v>
      </c>
      <c r="C253" s="12" t="s">
        <v>200</v>
      </c>
      <c r="D253" s="12">
        <v>0</v>
      </c>
      <c r="E253" s="77">
        <v>0</v>
      </c>
    </row>
    <row r="254" spans="1:5" x14ac:dyDescent="0.25">
      <c r="A254" s="34" t="s">
        <v>142</v>
      </c>
      <c r="B254" s="34" t="s">
        <v>344</v>
      </c>
      <c r="C254" s="34" t="s">
        <v>386</v>
      </c>
      <c r="D254" s="34">
        <v>0</v>
      </c>
      <c r="E254" s="76">
        <v>0</v>
      </c>
    </row>
    <row r="255" spans="1:5" x14ac:dyDescent="0.25">
      <c r="A255" s="12" t="s">
        <v>142</v>
      </c>
      <c r="B255" s="12" t="s">
        <v>344</v>
      </c>
      <c r="C255" s="12" t="s">
        <v>387</v>
      </c>
      <c r="D255" s="12">
        <v>0</v>
      </c>
      <c r="E255" s="77">
        <v>0</v>
      </c>
    </row>
    <row r="256" spans="1:5" x14ac:dyDescent="0.25">
      <c r="A256" s="34" t="s">
        <v>142</v>
      </c>
      <c r="B256" s="34" t="s">
        <v>344</v>
      </c>
      <c r="C256" s="34" t="s">
        <v>388</v>
      </c>
      <c r="D256" s="34">
        <v>0</v>
      </c>
      <c r="E256" s="76">
        <v>0</v>
      </c>
    </row>
    <row r="257" spans="1:5" x14ac:dyDescent="0.25">
      <c r="A257" s="32" t="s">
        <v>142</v>
      </c>
      <c r="B257" s="32" t="s">
        <v>344</v>
      </c>
      <c r="C257" s="32" t="s">
        <v>389</v>
      </c>
      <c r="D257" s="32">
        <v>0</v>
      </c>
      <c r="E257" s="56">
        <v>0</v>
      </c>
    </row>
    <row r="258" spans="1:5" x14ac:dyDescent="0.25">
      <c r="A258" s="34" t="s">
        <v>142</v>
      </c>
      <c r="B258" s="34" t="s">
        <v>344</v>
      </c>
      <c r="C258" s="34" t="s">
        <v>390</v>
      </c>
      <c r="D258" s="34">
        <v>0</v>
      </c>
      <c r="E258" s="76">
        <v>0</v>
      </c>
    </row>
    <row r="259" spans="1:5" x14ac:dyDescent="0.25">
      <c r="A259" s="12" t="s">
        <v>142</v>
      </c>
      <c r="B259" s="12" t="s">
        <v>344</v>
      </c>
      <c r="C259" s="12" t="s">
        <v>391</v>
      </c>
      <c r="D259" s="12">
        <v>0</v>
      </c>
      <c r="E259" s="77">
        <v>0</v>
      </c>
    </row>
    <row r="260" spans="1:5" x14ac:dyDescent="0.25">
      <c r="A260" s="34" t="s">
        <v>142</v>
      </c>
      <c r="B260" s="34" t="s">
        <v>344</v>
      </c>
      <c r="C260" s="34" t="s">
        <v>392</v>
      </c>
      <c r="D260" s="34">
        <v>0</v>
      </c>
      <c r="E260" s="76">
        <v>0</v>
      </c>
    </row>
    <row r="261" spans="1:5" x14ac:dyDescent="0.25">
      <c r="A261" s="12" t="s">
        <v>142</v>
      </c>
      <c r="B261" s="12" t="s">
        <v>344</v>
      </c>
      <c r="C261" s="12" t="s">
        <v>393</v>
      </c>
      <c r="D261" s="12">
        <v>0</v>
      </c>
      <c r="E261" s="77">
        <v>0</v>
      </c>
    </row>
    <row r="262" spans="1:5" x14ac:dyDescent="0.25">
      <c r="A262" s="34" t="s">
        <v>142</v>
      </c>
      <c r="B262" s="34" t="s">
        <v>344</v>
      </c>
      <c r="C262" s="34" t="s">
        <v>394</v>
      </c>
      <c r="D262" s="34">
        <v>0</v>
      </c>
      <c r="E262" s="76">
        <v>0</v>
      </c>
    </row>
    <row r="263" spans="1:5" x14ac:dyDescent="0.25">
      <c r="A263" s="12" t="s">
        <v>142</v>
      </c>
      <c r="B263" s="12" t="s">
        <v>344</v>
      </c>
      <c r="C263" s="12" t="s">
        <v>395</v>
      </c>
      <c r="D263" s="12">
        <v>0</v>
      </c>
      <c r="E263" s="77">
        <v>0</v>
      </c>
    </row>
    <row r="264" spans="1:5" x14ac:dyDescent="0.25">
      <c r="A264" s="34" t="s">
        <v>142</v>
      </c>
      <c r="B264" s="34" t="s">
        <v>344</v>
      </c>
      <c r="C264" s="34" t="s">
        <v>396</v>
      </c>
      <c r="D264" s="34">
        <v>0</v>
      </c>
      <c r="E264" s="76">
        <v>0</v>
      </c>
    </row>
    <row r="265" spans="1:5" x14ac:dyDescent="0.25">
      <c r="A265" s="32" t="s">
        <v>142</v>
      </c>
      <c r="B265" s="32" t="s">
        <v>344</v>
      </c>
      <c r="C265" s="32" t="s">
        <v>397</v>
      </c>
      <c r="D265" s="32">
        <v>0</v>
      </c>
      <c r="E265" s="56">
        <v>0</v>
      </c>
    </row>
    <row r="266" spans="1:5" x14ac:dyDescent="0.25">
      <c r="A266" s="34" t="s">
        <v>142</v>
      </c>
      <c r="B266" s="34" t="s">
        <v>344</v>
      </c>
      <c r="C266" s="34" t="s">
        <v>398</v>
      </c>
      <c r="D266" s="34">
        <v>0</v>
      </c>
      <c r="E266" s="76">
        <v>0</v>
      </c>
    </row>
    <row r="267" spans="1:5" x14ac:dyDescent="0.25">
      <c r="A267" s="32" t="s">
        <v>142</v>
      </c>
      <c r="B267" s="32" t="s">
        <v>344</v>
      </c>
      <c r="C267" s="32" t="s">
        <v>399</v>
      </c>
      <c r="D267" s="32">
        <v>0</v>
      </c>
      <c r="E267" s="56">
        <v>0</v>
      </c>
    </row>
    <row r="268" spans="1:5" x14ac:dyDescent="0.25">
      <c r="A268" s="34" t="s">
        <v>142</v>
      </c>
      <c r="B268" s="34" t="s">
        <v>344</v>
      </c>
      <c r="C268" s="34" t="s">
        <v>400</v>
      </c>
      <c r="D268" s="34">
        <v>0</v>
      </c>
      <c r="E268" s="76">
        <v>0</v>
      </c>
    </row>
    <row r="269" spans="1:5" x14ac:dyDescent="0.25">
      <c r="A269" s="12" t="s">
        <v>142</v>
      </c>
      <c r="B269" s="12" t="s">
        <v>344</v>
      </c>
      <c r="C269" s="12" t="s">
        <v>401</v>
      </c>
      <c r="D269" s="12">
        <v>0</v>
      </c>
      <c r="E269" s="77">
        <v>0</v>
      </c>
    </row>
    <row r="270" spans="1:5" x14ac:dyDescent="0.25">
      <c r="A270" s="34" t="s">
        <v>142</v>
      </c>
      <c r="B270" s="34" t="s">
        <v>402</v>
      </c>
      <c r="C270" s="34" t="s">
        <v>403</v>
      </c>
      <c r="D270" s="34">
        <v>0</v>
      </c>
      <c r="E270" s="76">
        <v>0</v>
      </c>
    </row>
    <row r="271" spans="1:5" x14ac:dyDescent="0.25">
      <c r="A271" s="12" t="s">
        <v>142</v>
      </c>
      <c r="B271" s="12" t="s">
        <v>402</v>
      </c>
      <c r="C271" s="12" t="s">
        <v>404</v>
      </c>
      <c r="D271" s="12">
        <v>0</v>
      </c>
      <c r="E271" s="77">
        <v>0</v>
      </c>
    </row>
    <row r="272" spans="1:5" x14ac:dyDescent="0.25">
      <c r="A272" s="34" t="s">
        <v>142</v>
      </c>
      <c r="B272" s="34" t="s">
        <v>402</v>
      </c>
      <c r="C272" s="34" t="s">
        <v>405</v>
      </c>
      <c r="D272" s="34">
        <v>0</v>
      </c>
      <c r="E272" s="76">
        <v>0</v>
      </c>
    </row>
    <row r="273" spans="1:5" x14ac:dyDescent="0.25">
      <c r="A273" s="12" t="s">
        <v>142</v>
      </c>
      <c r="B273" s="12" t="s">
        <v>402</v>
      </c>
      <c r="C273" s="12" t="s">
        <v>406</v>
      </c>
      <c r="D273" s="12">
        <v>0</v>
      </c>
      <c r="E273" s="77">
        <v>0</v>
      </c>
    </row>
    <row r="274" spans="1:5" x14ac:dyDescent="0.25">
      <c r="A274" s="34" t="s">
        <v>142</v>
      </c>
      <c r="B274" s="34" t="s">
        <v>402</v>
      </c>
      <c r="C274" s="34" t="s">
        <v>407</v>
      </c>
      <c r="D274" s="34">
        <v>0</v>
      </c>
      <c r="E274" s="76">
        <v>0</v>
      </c>
    </row>
    <row r="275" spans="1:5" x14ac:dyDescent="0.25">
      <c r="A275" s="32" t="s">
        <v>142</v>
      </c>
      <c r="B275" s="32" t="s">
        <v>402</v>
      </c>
      <c r="C275" s="32" t="s">
        <v>408</v>
      </c>
      <c r="D275" s="32">
        <v>1</v>
      </c>
      <c r="E275" s="56">
        <v>7.1428571428571425E-2</v>
      </c>
    </row>
    <row r="276" spans="1:5" x14ac:dyDescent="0.25">
      <c r="A276" s="34" t="s">
        <v>142</v>
      </c>
      <c r="B276" s="34" t="s">
        <v>402</v>
      </c>
      <c r="C276" s="34" t="s">
        <v>409</v>
      </c>
      <c r="D276" s="34">
        <v>0</v>
      </c>
      <c r="E276" s="76">
        <v>0</v>
      </c>
    </row>
    <row r="277" spans="1:5" x14ac:dyDescent="0.25">
      <c r="A277" s="12" t="s">
        <v>142</v>
      </c>
      <c r="B277" s="12" t="s">
        <v>402</v>
      </c>
      <c r="C277" s="12" t="s">
        <v>410</v>
      </c>
      <c r="D277" s="12">
        <v>0</v>
      </c>
      <c r="E277" s="77">
        <v>0</v>
      </c>
    </row>
    <row r="278" spans="1:5" x14ac:dyDescent="0.25">
      <c r="A278" s="34" t="s">
        <v>142</v>
      </c>
      <c r="B278" s="34" t="s">
        <v>402</v>
      </c>
      <c r="C278" s="34" t="s">
        <v>411</v>
      </c>
      <c r="D278" s="34">
        <v>0</v>
      </c>
      <c r="E278" s="76">
        <v>0</v>
      </c>
    </row>
    <row r="279" spans="1:5" x14ac:dyDescent="0.25">
      <c r="A279" s="12" t="s">
        <v>142</v>
      </c>
      <c r="B279" s="12" t="s">
        <v>402</v>
      </c>
      <c r="C279" s="12" t="s">
        <v>412</v>
      </c>
      <c r="D279" s="12">
        <v>0</v>
      </c>
      <c r="E279" s="77">
        <v>0</v>
      </c>
    </row>
    <row r="280" spans="1:5" x14ac:dyDescent="0.25">
      <c r="A280" s="34" t="s">
        <v>142</v>
      </c>
      <c r="B280" s="34" t="s">
        <v>402</v>
      </c>
      <c r="C280" s="34" t="s">
        <v>413</v>
      </c>
      <c r="D280" s="34">
        <v>2</v>
      </c>
      <c r="E280" s="76">
        <v>0.14285714285714285</v>
      </c>
    </row>
    <row r="281" spans="1:5" x14ac:dyDescent="0.25">
      <c r="A281" s="12" t="s">
        <v>142</v>
      </c>
      <c r="B281" s="12" t="s">
        <v>402</v>
      </c>
      <c r="C281" s="12" t="s">
        <v>414</v>
      </c>
      <c r="D281" s="12">
        <v>1</v>
      </c>
      <c r="E281" s="77">
        <v>7.1428571428571425E-2</v>
      </c>
    </row>
    <row r="282" spans="1:5" x14ac:dyDescent="0.25">
      <c r="A282" s="34" t="s">
        <v>142</v>
      </c>
      <c r="B282" s="34" t="s">
        <v>402</v>
      </c>
      <c r="C282" s="34" t="s">
        <v>415</v>
      </c>
      <c r="D282" s="34">
        <v>2</v>
      </c>
      <c r="E282" s="76">
        <v>0.14285714285714285</v>
      </c>
    </row>
    <row r="283" spans="1:5" x14ac:dyDescent="0.25">
      <c r="A283" s="32" t="s">
        <v>142</v>
      </c>
      <c r="B283" s="32" t="s">
        <v>402</v>
      </c>
      <c r="C283" s="32" t="s">
        <v>220</v>
      </c>
      <c r="D283" s="32">
        <v>0</v>
      </c>
      <c r="E283" s="56">
        <v>0</v>
      </c>
    </row>
    <row r="284" spans="1:5" x14ac:dyDescent="0.25">
      <c r="A284" s="34" t="s">
        <v>142</v>
      </c>
      <c r="B284" s="34" t="s">
        <v>402</v>
      </c>
      <c r="C284" s="34" t="s">
        <v>416</v>
      </c>
      <c r="D284" s="34">
        <v>0</v>
      </c>
      <c r="E284" s="76">
        <v>0</v>
      </c>
    </row>
    <row r="285" spans="1:5" x14ac:dyDescent="0.25">
      <c r="A285" s="32" t="s">
        <v>142</v>
      </c>
      <c r="B285" s="32" t="s">
        <v>402</v>
      </c>
      <c r="C285" s="32" t="s">
        <v>330</v>
      </c>
      <c r="D285" s="32">
        <v>1</v>
      </c>
      <c r="E285" s="77">
        <v>7.1428571428571425E-2</v>
      </c>
    </row>
    <row r="286" spans="1:5" x14ac:dyDescent="0.25">
      <c r="A286" s="34" t="s">
        <v>142</v>
      </c>
      <c r="B286" s="34" t="s">
        <v>417</v>
      </c>
      <c r="C286" s="34" t="s">
        <v>418</v>
      </c>
      <c r="D286" s="34">
        <v>0</v>
      </c>
      <c r="E286" s="76">
        <v>0</v>
      </c>
    </row>
    <row r="287" spans="1:5" x14ac:dyDescent="0.25">
      <c r="A287" s="12" t="s">
        <v>142</v>
      </c>
      <c r="B287" s="12" t="s">
        <v>417</v>
      </c>
      <c r="C287" s="12" t="s">
        <v>419</v>
      </c>
      <c r="D287" s="12">
        <v>0</v>
      </c>
      <c r="E287" s="77">
        <v>0</v>
      </c>
    </row>
    <row r="288" spans="1:5" x14ac:dyDescent="0.25">
      <c r="A288" s="34" t="s">
        <v>142</v>
      </c>
      <c r="B288" s="34" t="s">
        <v>417</v>
      </c>
      <c r="C288" s="34" t="s">
        <v>420</v>
      </c>
      <c r="D288" s="34">
        <v>0</v>
      </c>
      <c r="E288" s="76">
        <v>0</v>
      </c>
    </row>
    <row r="289" spans="1:5" x14ac:dyDescent="0.25">
      <c r="A289" s="12" t="s">
        <v>142</v>
      </c>
      <c r="B289" s="12" t="s">
        <v>417</v>
      </c>
      <c r="C289" s="12" t="s">
        <v>421</v>
      </c>
      <c r="D289" s="12">
        <v>0</v>
      </c>
      <c r="E289" s="77">
        <v>0</v>
      </c>
    </row>
    <row r="290" spans="1:5" x14ac:dyDescent="0.25">
      <c r="A290" s="34" t="s">
        <v>142</v>
      </c>
      <c r="B290" s="34" t="s">
        <v>417</v>
      </c>
      <c r="C290" s="34" t="s">
        <v>417</v>
      </c>
      <c r="D290" s="34">
        <v>0</v>
      </c>
      <c r="E290" s="76">
        <v>0</v>
      </c>
    </row>
    <row r="291" spans="1:5" x14ac:dyDescent="0.25">
      <c r="A291" s="12" t="s">
        <v>142</v>
      </c>
      <c r="B291" s="12" t="s">
        <v>417</v>
      </c>
      <c r="C291" s="12" t="s">
        <v>422</v>
      </c>
      <c r="D291" s="12">
        <v>0</v>
      </c>
      <c r="E291" s="77">
        <v>0</v>
      </c>
    </row>
    <row r="292" spans="1:5" x14ac:dyDescent="0.25">
      <c r="A292" s="34" t="s">
        <v>142</v>
      </c>
      <c r="B292" s="34" t="s">
        <v>417</v>
      </c>
      <c r="C292" s="34" t="s">
        <v>423</v>
      </c>
      <c r="D292" s="34">
        <v>0</v>
      </c>
      <c r="E292" s="76">
        <v>0</v>
      </c>
    </row>
    <row r="293" spans="1:5" x14ac:dyDescent="0.25">
      <c r="A293" s="32" t="s">
        <v>142</v>
      </c>
      <c r="B293" s="32" t="s">
        <v>417</v>
      </c>
      <c r="C293" s="32" t="s">
        <v>424</v>
      </c>
      <c r="D293" s="32">
        <v>0</v>
      </c>
      <c r="E293" s="56">
        <v>0</v>
      </c>
    </row>
    <row r="294" spans="1:5" x14ac:dyDescent="0.25">
      <c r="A294" s="34" t="s">
        <v>142</v>
      </c>
      <c r="B294" s="34" t="s">
        <v>417</v>
      </c>
      <c r="C294" s="34" t="s">
        <v>425</v>
      </c>
      <c r="D294" s="34">
        <v>0</v>
      </c>
      <c r="E294" s="76">
        <v>0</v>
      </c>
    </row>
    <row r="295" spans="1:5" x14ac:dyDescent="0.25">
      <c r="A295" s="12" t="s">
        <v>142</v>
      </c>
      <c r="B295" s="12" t="s">
        <v>417</v>
      </c>
      <c r="C295" s="12" t="s">
        <v>190</v>
      </c>
      <c r="D295" s="12">
        <v>0</v>
      </c>
      <c r="E295" s="77">
        <v>0</v>
      </c>
    </row>
    <row r="296" spans="1:5" x14ac:dyDescent="0.25">
      <c r="A296" s="34" t="s">
        <v>142</v>
      </c>
      <c r="B296" s="34" t="s">
        <v>417</v>
      </c>
      <c r="C296" s="34" t="s">
        <v>426</v>
      </c>
      <c r="D296" s="34">
        <v>0</v>
      </c>
      <c r="E296" s="76">
        <v>0</v>
      </c>
    </row>
    <row r="297" spans="1:5" x14ac:dyDescent="0.25">
      <c r="A297" s="12" t="s">
        <v>142</v>
      </c>
      <c r="B297" s="12" t="s">
        <v>417</v>
      </c>
      <c r="C297" s="12" t="s">
        <v>427</v>
      </c>
      <c r="D297" s="12">
        <v>0</v>
      </c>
      <c r="E297" s="77">
        <v>0</v>
      </c>
    </row>
    <row r="298" spans="1:5" x14ac:dyDescent="0.25">
      <c r="A298" s="34" t="s">
        <v>142</v>
      </c>
      <c r="B298" s="34" t="s">
        <v>417</v>
      </c>
      <c r="C298" s="34" t="s">
        <v>428</v>
      </c>
      <c r="D298" s="34">
        <v>0</v>
      </c>
      <c r="E298" s="76">
        <v>0</v>
      </c>
    </row>
    <row r="299" spans="1:5" x14ac:dyDescent="0.25">
      <c r="A299" s="12" t="s">
        <v>142</v>
      </c>
      <c r="B299" s="12" t="s">
        <v>417</v>
      </c>
      <c r="C299" s="12" t="s">
        <v>429</v>
      </c>
      <c r="D299" s="12">
        <v>0</v>
      </c>
      <c r="E299" s="77">
        <v>0</v>
      </c>
    </row>
    <row r="300" spans="1:5" x14ac:dyDescent="0.25">
      <c r="A300" s="34" t="s">
        <v>142</v>
      </c>
      <c r="B300" s="34" t="s">
        <v>417</v>
      </c>
      <c r="C300" s="34" t="s">
        <v>430</v>
      </c>
      <c r="D300" s="34">
        <v>0</v>
      </c>
      <c r="E300" s="76">
        <v>0</v>
      </c>
    </row>
    <row r="301" spans="1:5" x14ac:dyDescent="0.25">
      <c r="A301" s="32" t="s">
        <v>142</v>
      </c>
      <c r="B301" s="32" t="s">
        <v>417</v>
      </c>
      <c r="C301" s="32" t="s">
        <v>431</v>
      </c>
      <c r="D301" s="32">
        <v>0</v>
      </c>
      <c r="E301" s="56">
        <v>0</v>
      </c>
    </row>
    <row r="302" spans="1:5" x14ac:dyDescent="0.25">
      <c r="A302" s="34" t="s">
        <v>142</v>
      </c>
      <c r="B302" s="34" t="s">
        <v>417</v>
      </c>
      <c r="C302" s="34" t="s">
        <v>200</v>
      </c>
      <c r="D302" s="34">
        <v>0</v>
      </c>
      <c r="E302" s="76">
        <v>0</v>
      </c>
    </row>
    <row r="303" spans="1:5" x14ac:dyDescent="0.25">
      <c r="A303" s="32" t="s">
        <v>142</v>
      </c>
      <c r="B303" s="32" t="s">
        <v>417</v>
      </c>
      <c r="C303" s="32" t="s">
        <v>432</v>
      </c>
      <c r="D303" s="32">
        <v>0</v>
      </c>
      <c r="E303" s="56">
        <v>0</v>
      </c>
    </row>
    <row r="304" spans="1:5" x14ac:dyDescent="0.25">
      <c r="A304" s="34" t="s">
        <v>142</v>
      </c>
      <c r="B304" s="34" t="s">
        <v>417</v>
      </c>
      <c r="C304" s="34" t="s">
        <v>433</v>
      </c>
      <c r="D304" s="34">
        <v>0</v>
      </c>
      <c r="E304" s="76">
        <v>0</v>
      </c>
    </row>
    <row r="305" spans="1:5" x14ac:dyDescent="0.25">
      <c r="A305" s="12" t="s">
        <v>142</v>
      </c>
      <c r="B305" s="12" t="s">
        <v>417</v>
      </c>
      <c r="C305" s="12" t="s">
        <v>434</v>
      </c>
      <c r="D305" s="12">
        <v>0</v>
      </c>
      <c r="E305" s="77">
        <v>0</v>
      </c>
    </row>
    <row r="306" spans="1:5" x14ac:dyDescent="0.25">
      <c r="A306" s="34" t="s">
        <v>142</v>
      </c>
      <c r="B306" s="34" t="s">
        <v>417</v>
      </c>
      <c r="C306" s="34" t="s">
        <v>435</v>
      </c>
      <c r="D306" s="34">
        <v>0</v>
      </c>
      <c r="E306" s="76">
        <v>0</v>
      </c>
    </row>
    <row r="307" spans="1:5" x14ac:dyDescent="0.25">
      <c r="A307" s="12" t="s">
        <v>142</v>
      </c>
      <c r="B307" s="12" t="s">
        <v>417</v>
      </c>
      <c r="C307" s="12" t="s">
        <v>436</v>
      </c>
      <c r="D307" s="12">
        <v>0</v>
      </c>
      <c r="E307" s="77">
        <v>0</v>
      </c>
    </row>
    <row r="308" spans="1:5" x14ac:dyDescent="0.25">
      <c r="A308" s="34" t="s">
        <v>142</v>
      </c>
      <c r="B308" s="34" t="s">
        <v>417</v>
      </c>
      <c r="C308" s="34" t="s">
        <v>437</v>
      </c>
      <c r="D308" s="34">
        <v>0</v>
      </c>
      <c r="E308" s="76">
        <v>0</v>
      </c>
    </row>
    <row r="309" spans="1:5" x14ac:dyDescent="0.25">
      <c r="A309" s="12" t="s">
        <v>142</v>
      </c>
      <c r="B309" s="12" t="s">
        <v>417</v>
      </c>
      <c r="C309" s="12" t="s">
        <v>438</v>
      </c>
      <c r="D309" s="12">
        <v>0</v>
      </c>
      <c r="E309" s="77">
        <v>0</v>
      </c>
    </row>
    <row r="310" spans="1:5" x14ac:dyDescent="0.25">
      <c r="A310" s="34" t="s">
        <v>142</v>
      </c>
      <c r="B310" s="34" t="s">
        <v>417</v>
      </c>
      <c r="C310" s="34" t="s">
        <v>439</v>
      </c>
      <c r="D310" s="34">
        <v>0</v>
      </c>
      <c r="E310" s="76">
        <v>0</v>
      </c>
    </row>
    <row r="311" spans="1:5" x14ac:dyDescent="0.25">
      <c r="A311" s="32" t="s">
        <v>142</v>
      </c>
      <c r="B311" s="32" t="s">
        <v>417</v>
      </c>
      <c r="C311" s="32" t="s">
        <v>440</v>
      </c>
      <c r="D311" s="32">
        <v>0</v>
      </c>
      <c r="E311" s="56">
        <v>0</v>
      </c>
    </row>
    <row r="312" spans="1:5" x14ac:dyDescent="0.25">
      <c r="A312" s="34" t="s">
        <v>142</v>
      </c>
      <c r="B312" s="34" t="s">
        <v>417</v>
      </c>
      <c r="C312" s="34" t="s">
        <v>441</v>
      </c>
      <c r="D312" s="34">
        <v>0</v>
      </c>
      <c r="E312" s="76">
        <v>0</v>
      </c>
    </row>
    <row r="313" spans="1:5" x14ac:dyDescent="0.25">
      <c r="A313" s="12" t="s">
        <v>142</v>
      </c>
      <c r="B313" s="12" t="s">
        <v>417</v>
      </c>
      <c r="C313" s="12" t="s">
        <v>442</v>
      </c>
      <c r="D313" s="12">
        <v>0</v>
      </c>
      <c r="E313" s="77">
        <v>0</v>
      </c>
    </row>
    <row r="314" spans="1:5" x14ac:dyDescent="0.25">
      <c r="A314" s="34" t="s">
        <v>142</v>
      </c>
      <c r="B314" s="34" t="s">
        <v>417</v>
      </c>
      <c r="C314" s="34" t="s">
        <v>443</v>
      </c>
      <c r="D314" s="34">
        <v>0</v>
      </c>
      <c r="E314" s="76">
        <v>0</v>
      </c>
    </row>
    <row r="315" spans="1:5" x14ac:dyDescent="0.25">
      <c r="A315" s="12" t="s">
        <v>142</v>
      </c>
      <c r="B315" s="12" t="s">
        <v>417</v>
      </c>
      <c r="C315" s="12" t="s">
        <v>444</v>
      </c>
      <c r="D315" s="12">
        <v>0</v>
      </c>
      <c r="E315" s="77">
        <v>0</v>
      </c>
    </row>
    <row r="316" spans="1:5" x14ac:dyDescent="0.25">
      <c r="A316" s="34" t="s">
        <v>142</v>
      </c>
      <c r="B316" s="34" t="s">
        <v>417</v>
      </c>
      <c r="C316" s="34" t="s">
        <v>445</v>
      </c>
      <c r="D316" s="34">
        <v>0</v>
      </c>
      <c r="E316" s="76">
        <v>0</v>
      </c>
    </row>
    <row r="317" spans="1:5" x14ac:dyDescent="0.25">
      <c r="A317" s="12" t="s">
        <v>142</v>
      </c>
      <c r="B317" s="12" t="s">
        <v>417</v>
      </c>
      <c r="C317" s="12" t="s">
        <v>446</v>
      </c>
      <c r="D317" s="12">
        <v>0</v>
      </c>
      <c r="E317" s="77">
        <v>0</v>
      </c>
    </row>
    <row r="318" spans="1:5" x14ac:dyDescent="0.25">
      <c r="A318" s="34" t="s">
        <v>142</v>
      </c>
      <c r="B318" s="34" t="s">
        <v>417</v>
      </c>
      <c r="C318" s="34" t="s">
        <v>447</v>
      </c>
      <c r="D318" s="34">
        <v>0</v>
      </c>
      <c r="E318" s="76">
        <v>0</v>
      </c>
    </row>
    <row r="319" spans="1:5" x14ac:dyDescent="0.25">
      <c r="A319" s="32" t="s">
        <v>142</v>
      </c>
      <c r="B319" s="32" t="s">
        <v>417</v>
      </c>
      <c r="C319" s="32" t="s">
        <v>448</v>
      </c>
      <c r="D319" s="32">
        <v>0</v>
      </c>
      <c r="E319" s="56">
        <v>0</v>
      </c>
    </row>
    <row r="320" spans="1:5" x14ac:dyDescent="0.25">
      <c r="A320" s="34" t="s">
        <v>142</v>
      </c>
      <c r="B320" s="34" t="s">
        <v>417</v>
      </c>
      <c r="C320" s="34" t="s">
        <v>449</v>
      </c>
      <c r="D320" s="34">
        <v>0</v>
      </c>
      <c r="E320" s="76">
        <v>0</v>
      </c>
    </row>
    <row r="321" spans="1:5" x14ac:dyDescent="0.25">
      <c r="A321" s="32" t="s">
        <v>142</v>
      </c>
      <c r="B321" s="32" t="s">
        <v>417</v>
      </c>
      <c r="C321" s="32" t="s">
        <v>450</v>
      </c>
      <c r="D321" s="32">
        <v>0</v>
      </c>
      <c r="E321" s="56">
        <v>0</v>
      </c>
    </row>
    <row r="322" spans="1:5" x14ac:dyDescent="0.25">
      <c r="A322" s="34" t="s">
        <v>142</v>
      </c>
      <c r="B322" s="34" t="s">
        <v>417</v>
      </c>
      <c r="C322" s="34" t="s">
        <v>451</v>
      </c>
      <c r="D322" s="34">
        <v>0</v>
      </c>
      <c r="E322" s="76">
        <v>0</v>
      </c>
    </row>
    <row r="323" spans="1:5" x14ac:dyDescent="0.25">
      <c r="A323" s="12" t="s">
        <v>142</v>
      </c>
      <c r="B323" s="12" t="s">
        <v>417</v>
      </c>
      <c r="C323" s="12" t="s">
        <v>452</v>
      </c>
      <c r="D323" s="12">
        <v>0</v>
      </c>
      <c r="E323" s="77">
        <v>0</v>
      </c>
    </row>
    <row r="324" spans="1:5" x14ac:dyDescent="0.25">
      <c r="A324" s="34" t="s">
        <v>142</v>
      </c>
      <c r="B324" s="34" t="s">
        <v>417</v>
      </c>
      <c r="C324" s="34" t="s">
        <v>453</v>
      </c>
      <c r="D324" s="34">
        <v>0</v>
      </c>
      <c r="E324" s="76">
        <v>0</v>
      </c>
    </row>
    <row r="325" spans="1:5" x14ac:dyDescent="0.25">
      <c r="A325" s="12" t="s">
        <v>142</v>
      </c>
      <c r="B325" s="12" t="s">
        <v>454</v>
      </c>
      <c r="C325" s="12" t="s">
        <v>178</v>
      </c>
      <c r="D325" s="12">
        <v>0</v>
      </c>
      <c r="E325" s="77">
        <v>0</v>
      </c>
    </row>
    <row r="326" spans="1:5" x14ac:dyDescent="0.25">
      <c r="A326" s="34" t="s">
        <v>142</v>
      </c>
      <c r="B326" s="34" t="s">
        <v>454</v>
      </c>
      <c r="C326" s="34" t="s">
        <v>455</v>
      </c>
      <c r="D326" s="34">
        <v>0</v>
      </c>
      <c r="E326" s="76">
        <v>0</v>
      </c>
    </row>
    <row r="327" spans="1:5" x14ac:dyDescent="0.25">
      <c r="A327" s="12" t="s">
        <v>142</v>
      </c>
      <c r="B327" s="12" t="s">
        <v>454</v>
      </c>
      <c r="C327" s="12" t="s">
        <v>456</v>
      </c>
      <c r="D327" s="12">
        <v>0</v>
      </c>
      <c r="E327" s="77">
        <v>0</v>
      </c>
    </row>
    <row r="328" spans="1:5" x14ac:dyDescent="0.25">
      <c r="A328" s="34" t="s">
        <v>142</v>
      </c>
      <c r="B328" s="34" t="s">
        <v>454</v>
      </c>
      <c r="C328" s="34" t="s">
        <v>457</v>
      </c>
      <c r="D328" s="34">
        <v>0</v>
      </c>
      <c r="E328" s="76">
        <v>0</v>
      </c>
    </row>
    <row r="329" spans="1:5" x14ac:dyDescent="0.25">
      <c r="A329" s="32" t="s">
        <v>142</v>
      </c>
      <c r="B329" s="32" t="s">
        <v>454</v>
      </c>
      <c r="C329" s="32" t="s">
        <v>458</v>
      </c>
      <c r="D329" s="32">
        <v>0</v>
      </c>
      <c r="E329" s="56">
        <v>0</v>
      </c>
    </row>
    <row r="330" spans="1:5" x14ac:dyDescent="0.25">
      <c r="A330" s="34" t="s">
        <v>142</v>
      </c>
      <c r="B330" s="34" t="s">
        <v>454</v>
      </c>
      <c r="C330" s="34" t="s">
        <v>459</v>
      </c>
      <c r="D330" s="34">
        <v>0</v>
      </c>
      <c r="E330" s="76">
        <v>0</v>
      </c>
    </row>
    <row r="331" spans="1:5" x14ac:dyDescent="0.25">
      <c r="A331" s="12" t="s">
        <v>142</v>
      </c>
      <c r="B331" s="12" t="s">
        <v>454</v>
      </c>
      <c r="C331" s="12" t="s">
        <v>460</v>
      </c>
      <c r="D331" s="12">
        <v>0</v>
      </c>
      <c r="E331" s="77">
        <v>0</v>
      </c>
    </row>
    <row r="332" spans="1:5" x14ac:dyDescent="0.25">
      <c r="A332" s="34" t="s">
        <v>142</v>
      </c>
      <c r="B332" s="34" t="s">
        <v>454</v>
      </c>
      <c r="C332" s="34" t="s">
        <v>461</v>
      </c>
      <c r="D332" s="34">
        <v>0</v>
      </c>
      <c r="E332" s="76">
        <v>0</v>
      </c>
    </row>
    <row r="333" spans="1:5" x14ac:dyDescent="0.25">
      <c r="A333" s="12" t="s">
        <v>142</v>
      </c>
      <c r="B333" s="12" t="s">
        <v>454</v>
      </c>
      <c r="C333" s="12" t="s">
        <v>462</v>
      </c>
      <c r="D333" s="12">
        <v>0</v>
      </c>
      <c r="E333" s="77">
        <v>0</v>
      </c>
    </row>
    <row r="334" spans="1:5" x14ac:dyDescent="0.25">
      <c r="A334" s="34" t="s">
        <v>142</v>
      </c>
      <c r="B334" s="34" t="s">
        <v>454</v>
      </c>
      <c r="C334" s="34" t="s">
        <v>463</v>
      </c>
      <c r="D334" s="34">
        <v>0</v>
      </c>
      <c r="E334" s="76">
        <v>0</v>
      </c>
    </row>
    <row r="335" spans="1:5" x14ac:dyDescent="0.25">
      <c r="A335" s="12" t="s">
        <v>142</v>
      </c>
      <c r="B335" s="12" t="s">
        <v>454</v>
      </c>
      <c r="C335" s="12" t="s">
        <v>464</v>
      </c>
      <c r="D335" s="12">
        <v>0</v>
      </c>
      <c r="E335" s="77">
        <v>0</v>
      </c>
    </row>
    <row r="336" spans="1:5" x14ac:dyDescent="0.25">
      <c r="A336" s="34" t="s">
        <v>142</v>
      </c>
      <c r="B336" s="34" t="s">
        <v>454</v>
      </c>
      <c r="C336" s="34" t="s">
        <v>465</v>
      </c>
      <c r="D336" s="34">
        <v>0</v>
      </c>
      <c r="E336" s="76">
        <v>0</v>
      </c>
    </row>
    <row r="337" spans="1:5" x14ac:dyDescent="0.25">
      <c r="A337" s="32" t="s">
        <v>142</v>
      </c>
      <c r="B337" s="32" t="s">
        <v>454</v>
      </c>
      <c r="C337" s="32" t="s">
        <v>466</v>
      </c>
      <c r="D337" s="32">
        <v>0</v>
      </c>
      <c r="E337" s="56">
        <v>0</v>
      </c>
    </row>
    <row r="338" spans="1:5" x14ac:dyDescent="0.25">
      <c r="A338" s="34" t="s">
        <v>142</v>
      </c>
      <c r="B338" s="34" t="s">
        <v>454</v>
      </c>
      <c r="C338" s="34" t="s">
        <v>467</v>
      </c>
      <c r="D338" s="34">
        <v>0</v>
      </c>
      <c r="E338" s="76">
        <v>0</v>
      </c>
    </row>
    <row r="339" spans="1:5" x14ac:dyDescent="0.25">
      <c r="A339" s="32" t="s">
        <v>142</v>
      </c>
      <c r="B339" s="32" t="s">
        <v>454</v>
      </c>
      <c r="C339" s="32" t="s">
        <v>454</v>
      </c>
      <c r="D339" s="32">
        <v>0</v>
      </c>
      <c r="E339" s="56">
        <v>0</v>
      </c>
    </row>
    <row r="340" spans="1:5" x14ac:dyDescent="0.25">
      <c r="A340" s="34" t="s">
        <v>142</v>
      </c>
      <c r="B340" s="34" t="s">
        <v>454</v>
      </c>
      <c r="C340" s="34" t="s">
        <v>468</v>
      </c>
      <c r="D340" s="34">
        <v>0</v>
      </c>
      <c r="E340" s="76">
        <v>0</v>
      </c>
    </row>
    <row r="341" spans="1:5" x14ac:dyDescent="0.25">
      <c r="A341" s="12" t="s">
        <v>142</v>
      </c>
      <c r="B341" s="12" t="s">
        <v>454</v>
      </c>
      <c r="C341" s="12" t="s">
        <v>469</v>
      </c>
      <c r="D341" s="12">
        <v>0</v>
      </c>
      <c r="E341" s="77">
        <v>0</v>
      </c>
    </row>
    <row r="342" spans="1:5" x14ac:dyDescent="0.25">
      <c r="A342" s="34" t="s">
        <v>142</v>
      </c>
      <c r="B342" s="34" t="s">
        <v>454</v>
      </c>
      <c r="C342" s="34" t="s">
        <v>470</v>
      </c>
      <c r="D342" s="34">
        <v>0</v>
      </c>
      <c r="E342" s="76">
        <v>0</v>
      </c>
    </row>
    <row r="343" spans="1:5" x14ac:dyDescent="0.25">
      <c r="A343" s="12" t="s">
        <v>142</v>
      </c>
      <c r="B343" s="12" t="s">
        <v>454</v>
      </c>
      <c r="C343" s="12" t="s">
        <v>471</v>
      </c>
      <c r="D343" s="12">
        <v>0</v>
      </c>
      <c r="E343" s="77">
        <v>0</v>
      </c>
    </row>
    <row r="344" spans="1:5" x14ac:dyDescent="0.25">
      <c r="A344" s="34" t="s">
        <v>142</v>
      </c>
      <c r="B344" s="34" t="s">
        <v>454</v>
      </c>
      <c r="C344" s="34" t="s">
        <v>472</v>
      </c>
      <c r="D344" s="34">
        <v>0</v>
      </c>
      <c r="E344" s="76">
        <v>0</v>
      </c>
    </row>
    <row r="345" spans="1:5" x14ac:dyDescent="0.25">
      <c r="A345" s="12" t="s">
        <v>142</v>
      </c>
      <c r="B345" s="12" t="s">
        <v>454</v>
      </c>
      <c r="C345" s="12" t="s">
        <v>473</v>
      </c>
      <c r="D345" s="12">
        <v>0</v>
      </c>
      <c r="E345" s="77">
        <v>0</v>
      </c>
    </row>
    <row r="346" spans="1:5" x14ac:dyDescent="0.25">
      <c r="A346" s="34" t="s">
        <v>142</v>
      </c>
      <c r="B346" s="34" t="s">
        <v>454</v>
      </c>
      <c r="C346" s="34" t="s">
        <v>200</v>
      </c>
      <c r="D346" s="34">
        <v>0</v>
      </c>
      <c r="E346" s="76">
        <v>0</v>
      </c>
    </row>
    <row r="347" spans="1:5" x14ac:dyDescent="0.25">
      <c r="A347" s="32" t="s">
        <v>142</v>
      </c>
      <c r="B347" s="32" t="s">
        <v>454</v>
      </c>
      <c r="C347" s="32" t="s">
        <v>474</v>
      </c>
      <c r="D347" s="32">
        <v>0</v>
      </c>
      <c r="E347" s="56">
        <v>0</v>
      </c>
    </row>
    <row r="348" spans="1:5" x14ac:dyDescent="0.25">
      <c r="A348" s="34" t="s">
        <v>142</v>
      </c>
      <c r="B348" s="34" t="s">
        <v>454</v>
      </c>
      <c r="C348" s="34" t="s">
        <v>437</v>
      </c>
      <c r="D348" s="34">
        <v>0</v>
      </c>
      <c r="E348" s="76">
        <v>0</v>
      </c>
    </row>
    <row r="349" spans="1:5" x14ac:dyDescent="0.25">
      <c r="A349" s="12" t="s">
        <v>142</v>
      </c>
      <c r="B349" s="12" t="s">
        <v>454</v>
      </c>
      <c r="C349" s="12" t="s">
        <v>475</v>
      </c>
      <c r="D349" s="12">
        <v>0</v>
      </c>
      <c r="E349" s="77">
        <v>0</v>
      </c>
    </row>
    <row r="350" spans="1:5" x14ac:dyDescent="0.25">
      <c r="A350" s="34" t="s">
        <v>142</v>
      </c>
      <c r="B350" s="34" t="s">
        <v>454</v>
      </c>
      <c r="C350" s="34" t="s">
        <v>476</v>
      </c>
      <c r="D350" s="34">
        <v>0</v>
      </c>
      <c r="E350" s="76">
        <v>0</v>
      </c>
    </row>
    <row r="351" spans="1:5" x14ac:dyDescent="0.25">
      <c r="A351" s="12" t="s">
        <v>142</v>
      </c>
      <c r="B351" s="12" t="s">
        <v>454</v>
      </c>
      <c r="C351" s="12" t="s">
        <v>477</v>
      </c>
      <c r="D351" s="12">
        <v>0</v>
      </c>
      <c r="E351" s="77">
        <v>0</v>
      </c>
    </row>
    <row r="352" spans="1:5" x14ac:dyDescent="0.25">
      <c r="A352" s="34" t="s">
        <v>142</v>
      </c>
      <c r="B352" s="34" t="s">
        <v>454</v>
      </c>
      <c r="C352" s="34" t="s">
        <v>478</v>
      </c>
      <c r="D352" s="34">
        <v>0</v>
      </c>
      <c r="E352" s="76">
        <v>0</v>
      </c>
    </row>
    <row r="353" spans="1:5" x14ac:dyDescent="0.25">
      <c r="A353" s="12" t="s">
        <v>142</v>
      </c>
      <c r="B353" s="12" t="s">
        <v>454</v>
      </c>
      <c r="C353" s="12" t="s">
        <v>479</v>
      </c>
      <c r="D353" s="12">
        <v>0</v>
      </c>
      <c r="E353" s="77">
        <v>0</v>
      </c>
    </row>
    <row r="354" spans="1:5" x14ac:dyDescent="0.25">
      <c r="A354" s="34" t="s">
        <v>142</v>
      </c>
      <c r="B354" s="34" t="s">
        <v>454</v>
      </c>
      <c r="C354" s="34" t="s">
        <v>480</v>
      </c>
      <c r="D354" s="34">
        <v>0</v>
      </c>
      <c r="E354" s="83">
        <v>0</v>
      </c>
    </row>
    <row r="355" spans="1:5" x14ac:dyDescent="0.25">
      <c r="A355" s="32" t="s">
        <v>142</v>
      </c>
      <c r="B355" s="32" t="s">
        <v>454</v>
      </c>
      <c r="C355" s="32" t="s">
        <v>481</v>
      </c>
      <c r="D355" s="32">
        <v>0</v>
      </c>
      <c r="E355" s="56">
        <v>0</v>
      </c>
    </row>
    <row r="356" spans="1:5" x14ac:dyDescent="0.25">
      <c r="A356" s="34" t="s">
        <v>142</v>
      </c>
      <c r="B356" s="34" t="s">
        <v>454</v>
      </c>
      <c r="C356" s="34" t="s">
        <v>482</v>
      </c>
      <c r="D356" s="34">
        <v>0</v>
      </c>
      <c r="E356" s="76">
        <v>0</v>
      </c>
    </row>
    <row r="357" spans="1:5" x14ac:dyDescent="0.25">
      <c r="A357" s="32" t="s">
        <v>142</v>
      </c>
      <c r="B357" s="32" t="s">
        <v>454</v>
      </c>
      <c r="C357" s="32" t="s">
        <v>483</v>
      </c>
      <c r="D357" s="32">
        <v>0</v>
      </c>
      <c r="E357" s="56">
        <v>0</v>
      </c>
    </row>
    <row r="358" spans="1:5" x14ac:dyDescent="0.25">
      <c r="A358" s="34" t="s">
        <v>142</v>
      </c>
      <c r="B358" s="34" t="s">
        <v>454</v>
      </c>
      <c r="C358" s="34" t="s">
        <v>484</v>
      </c>
      <c r="D358" s="34">
        <v>0</v>
      </c>
      <c r="E358" s="76">
        <v>0</v>
      </c>
    </row>
    <row r="359" spans="1:5" x14ac:dyDescent="0.25">
      <c r="A359" s="12" t="s">
        <v>142</v>
      </c>
      <c r="B359" s="12" t="s">
        <v>454</v>
      </c>
      <c r="C359" s="12" t="s">
        <v>485</v>
      </c>
      <c r="D359" s="12">
        <v>0</v>
      </c>
      <c r="E359" s="77">
        <v>0</v>
      </c>
    </row>
    <row r="360" spans="1:5" x14ac:dyDescent="0.25">
      <c r="A360" s="34" t="s">
        <v>142</v>
      </c>
      <c r="B360" s="34" t="s">
        <v>454</v>
      </c>
      <c r="C360" s="34" t="s">
        <v>486</v>
      </c>
      <c r="D360" s="34">
        <v>0</v>
      </c>
      <c r="E360" s="76">
        <v>0</v>
      </c>
    </row>
    <row r="361" spans="1:5" x14ac:dyDescent="0.25">
      <c r="A361" s="12" t="s">
        <v>142</v>
      </c>
      <c r="B361" s="12" t="s">
        <v>454</v>
      </c>
      <c r="C361" s="12" t="s">
        <v>487</v>
      </c>
      <c r="D361" s="12">
        <v>0</v>
      </c>
      <c r="E361" s="77">
        <v>0</v>
      </c>
    </row>
    <row r="362" spans="1:5" x14ac:dyDescent="0.25">
      <c r="A362" s="34" t="s">
        <v>142</v>
      </c>
      <c r="B362" s="34" t="s">
        <v>454</v>
      </c>
      <c r="C362" s="34" t="s">
        <v>488</v>
      </c>
      <c r="D362" s="34">
        <v>0</v>
      </c>
      <c r="E362" s="76">
        <v>0</v>
      </c>
    </row>
    <row r="363" spans="1:5" x14ac:dyDescent="0.25">
      <c r="A363" s="12" t="s">
        <v>142</v>
      </c>
      <c r="B363" s="12" t="s">
        <v>454</v>
      </c>
      <c r="C363" s="12" t="s">
        <v>489</v>
      </c>
      <c r="D363" s="12">
        <v>0</v>
      </c>
      <c r="E363" s="77">
        <v>0</v>
      </c>
    </row>
    <row r="364" spans="1:5" x14ac:dyDescent="0.25">
      <c r="A364" s="34" t="s">
        <v>142</v>
      </c>
      <c r="B364" s="34" t="s">
        <v>454</v>
      </c>
      <c r="C364" s="34" t="s">
        <v>490</v>
      </c>
      <c r="D364" s="34">
        <v>0</v>
      </c>
      <c r="E364" s="76">
        <v>0</v>
      </c>
    </row>
    <row r="365" spans="1:5" x14ac:dyDescent="0.25">
      <c r="A365" s="32" t="s">
        <v>142</v>
      </c>
      <c r="B365" s="32" t="s">
        <v>454</v>
      </c>
      <c r="C365" s="32" t="s">
        <v>491</v>
      </c>
      <c r="D365" s="32">
        <v>0</v>
      </c>
      <c r="E365" s="56">
        <v>0</v>
      </c>
    </row>
    <row r="366" spans="1:5" x14ac:dyDescent="0.25">
      <c r="A366" s="34" t="s">
        <v>142</v>
      </c>
      <c r="B366" s="34" t="s">
        <v>454</v>
      </c>
      <c r="C366" s="34" t="s">
        <v>492</v>
      </c>
      <c r="D366" s="34">
        <v>0</v>
      </c>
      <c r="E366" s="76">
        <v>0</v>
      </c>
    </row>
    <row r="367" spans="1:5" x14ac:dyDescent="0.25">
      <c r="A367" s="12" t="s">
        <v>142</v>
      </c>
      <c r="B367" s="12" t="s">
        <v>454</v>
      </c>
      <c r="C367" s="12" t="s">
        <v>493</v>
      </c>
      <c r="D367" s="12">
        <v>0</v>
      </c>
      <c r="E367" s="77">
        <v>0</v>
      </c>
    </row>
    <row r="368" spans="1:5" x14ac:dyDescent="0.25">
      <c r="A368" s="34" t="s">
        <v>142</v>
      </c>
      <c r="B368" s="34" t="s">
        <v>454</v>
      </c>
      <c r="C368" s="34" t="s">
        <v>494</v>
      </c>
      <c r="D368" s="34">
        <v>0</v>
      </c>
      <c r="E368" s="76">
        <v>0</v>
      </c>
    </row>
    <row r="369" spans="1:5" x14ac:dyDescent="0.25">
      <c r="A369" s="12" t="s">
        <v>142</v>
      </c>
      <c r="B369" s="12" t="s">
        <v>454</v>
      </c>
      <c r="C369" s="12" t="s">
        <v>495</v>
      </c>
      <c r="D369" s="12">
        <v>0</v>
      </c>
      <c r="E369" s="77">
        <v>0</v>
      </c>
    </row>
    <row r="370" spans="1:5" x14ac:dyDescent="0.25">
      <c r="A370" s="34" t="s">
        <v>142</v>
      </c>
      <c r="B370" s="34" t="s">
        <v>454</v>
      </c>
      <c r="C370" s="34" t="s">
        <v>496</v>
      </c>
      <c r="D370" s="34">
        <v>0</v>
      </c>
      <c r="E370" s="76">
        <v>0</v>
      </c>
    </row>
    <row r="371" spans="1:5" x14ac:dyDescent="0.25">
      <c r="A371" s="12" t="s">
        <v>142</v>
      </c>
      <c r="B371" s="12" t="s">
        <v>189</v>
      </c>
      <c r="C371" s="12" t="s">
        <v>497</v>
      </c>
      <c r="D371" s="12">
        <v>0</v>
      </c>
      <c r="E371" s="77">
        <v>0</v>
      </c>
    </row>
    <row r="372" spans="1:5" x14ac:dyDescent="0.25">
      <c r="A372" s="34" t="s">
        <v>142</v>
      </c>
      <c r="B372" s="34" t="s">
        <v>189</v>
      </c>
      <c r="C372" s="34" t="s">
        <v>498</v>
      </c>
      <c r="D372" s="34">
        <v>0</v>
      </c>
      <c r="E372" s="76">
        <v>0</v>
      </c>
    </row>
    <row r="373" spans="1:5" x14ac:dyDescent="0.25">
      <c r="A373" s="32" t="s">
        <v>142</v>
      </c>
      <c r="B373" s="32" t="s">
        <v>189</v>
      </c>
      <c r="C373" s="32" t="s">
        <v>499</v>
      </c>
      <c r="D373" s="32">
        <v>0</v>
      </c>
      <c r="E373" s="56">
        <v>0</v>
      </c>
    </row>
    <row r="374" spans="1:5" x14ac:dyDescent="0.25">
      <c r="A374" s="34" t="s">
        <v>142</v>
      </c>
      <c r="B374" s="34" t="s">
        <v>189</v>
      </c>
      <c r="C374" s="34" t="s">
        <v>500</v>
      </c>
      <c r="D374" s="34">
        <v>0</v>
      </c>
      <c r="E374" s="76">
        <v>0</v>
      </c>
    </row>
    <row r="375" spans="1:5" x14ac:dyDescent="0.25">
      <c r="A375" s="32" t="s">
        <v>142</v>
      </c>
      <c r="B375" s="32" t="s">
        <v>189</v>
      </c>
      <c r="C375" s="32" t="s">
        <v>501</v>
      </c>
      <c r="D375" s="32">
        <v>0</v>
      </c>
      <c r="E375" s="56">
        <v>0</v>
      </c>
    </row>
    <row r="376" spans="1:5" x14ac:dyDescent="0.25">
      <c r="A376" s="34" t="s">
        <v>142</v>
      </c>
      <c r="B376" s="34" t="s">
        <v>189</v>
      </c>
      <c r="C376" s="34" t="s">
        <v>502</v>
      </c>
      <c r="D376" s="34">
        <v>0</v>
      </c>
      <c r="E376" s="76">
        <v>0</v>
      </c>
    </row>
    <row r="377" spans="1:5" x14ac:dyDescent="0.25">
      <c r="A377" s="12" t="s">
        <v>142</v>
      </c>
      <c r="B377" s="12" t="s">
        <v>189</v>
      </c>
      <c r="C377" s="12" t="s">
        <v>503</v>
      </c>
      <c r="D377" s="12">
        <v>0</v>
      </c>
      <c r="E377" s="77">
        <v>0</v>
      </c>
    </row>
    <row r="378" spans="1:5" x14ac:dyDescent="0.25">
      <c r="A378" s="34" t="s">
        <v>142</v>
      </c>
      <c r="B378" s="34" t="s">
        <v>189</v>
      </c>
      <c r="C378" s="34" t="s">
        <v>504</v>
      </c>
      <c r="D378" s="34">
        <v>0</v>
      </c>
      <c r="E378" s="76">
        <v>0</v>
      </c>
    </row>
    <row r="379" spans="1:5" x14ac:dyDescent="0.25">
      <c r="A379" s="12" t="s">
        <v>142</v>
      </c>
      <c r="B379" s="12" t="s">
        <v>189</v>
      </c>
      <c r="C379" s="12" t="s">
        <v>505</v>
      </c>
      <c r="D379" s="12">
        <v>0</v>
      </c>
      <c r="E379" s="77">
        <v>0</v>
      </c>
    </row>
    <row r="380" spans="1:5" x14ac:dyDescent="0.25">
      <c r="A380" s="34" t="s">
        <v>142</v>
      </c>
      <c r="B380" s="34" t="s">
        <v>189</v>
      </c>
      <c r="C380" s="34" t="s">
        <v>506</v>
      </c>
      <c r="D380" s="34">
        <v>0</v>
      </c>
      <c r="E380" s="76">
        <v>0</v>
      </c>
    </row>
    <row r="381" spans="1:5" x14ac:dyDescent="0.25">
      <c r="A381" s="12" t="s">
        <v>142</v>
      </c>
      <c r="B381" s="12" t="s">
        <v>189</v>
      </c>
      <c r="C381" s="12" t="s">
        <v>507</v>
      </c>
      <c r="D381" s="12">
        <v>0</v>
      </c>
      <c r="E381" s="77">
        <v>0</v>
      </c>
    </row>
    <row r="382" spans="1:5" x14ac:dyDescent="0.25">
      <c r="A382" s="34" t="s">
        <v>142</v>
      </c>
      <c r="B382" s="34" t="s">
        <v>189</v>
      </c>
      <c r="C382" s="34" t="s">
        <v>508</v>
      </c>
      <c r="D382" s="34">
        <v>0</v>
      </c>
      <c r="E382" s="76">
        <v>0</v>
      </c>
    </row>
    <row r="383" spans="1:5" x14ac:dyDescent="0.25">
      <c r="A383" s="32" t="s">
        <v>142</v>
      </c>
      <c r="B383" s="32" t="s">
        <v>189</v>
      </c>
      <c r="C383" s="32" t="s">
        <v>509</v>
      </c>
      <c r="D383" s="32">
        <v>0</v>
      </c>
      <c r="E383" s="56">
        <v>0</v>
      </c>
    </row>
    <row r="384" spans="1:5" x14ac:dyDescent="0.25">
      <c r="A384" s="34" t="s">
        <v>142</v>
      </c>
      <c r="B384" s="34" t="s">
        <v>189</v>
      </c>
      <c r="C384" s="34" t="s">
        <v>415</v>
      </c>
      <c r="D384" s="34">
        <v>0</v>
      </c>
      <c r="E384" s="76">
        <v>0</v>
      </c>
    </row>
    <row r="385" spans="1:5" x14ac:dyDescent="0.25">
      <c r="A385" s="12" t="s">
        <v>142</v>
      </c>
      <c r="B385" s="12" t="s">
        <v>189</v>
      </c>
      <c r="C385" s="12" t="s">
        <v>510</v>
      </c>
      <c r="D385" s="12">
        <v>0</v>
      </c>
      <c r="E385" s="77">
        <v>0</v>
      </c>
    </row>
    <row r="386" spans="1:5" x14ac:dyDescent="0.25">
      <c r="A386" s="34" t="s">
        <v>142</v>
      </c>
      <c r="B386" s="34" t="s">
        <v>189</v>
      </c>
      <c r="C386" s="34" t="s">
        <v>511</v>
      </c>
      <c r="D386" s="34">
        <v>0</v>
      </c>
      <c r="E386" s="76">
        <v>0</v>
      </c>
    </row>
    <row r="387" spans="1:5" x14ac:dyDescent="0.25">
      <c r="A387" s="12" t="s">
        <v>142</v>
      </c>
      <c r="B387" s="12" t="s">
        <v>189</v>
      </c>
      <c r="C387" s="12" t="s">
        <v>512</v>
      </c>
      <c r="D387" s="12">
        <v>0</v>
      </c>
      <c r="E387" s="77">
        <v>0</v>
      </c>
    </row>
    <row r="388" spans="1:5" x14ac:dyDescent="0.25">
      <c r="A388" s="34" t="s">
        <v>142</v>
      </c>
      <c r="B388" s="34" t="s">
        <v>189</v>
      </c>
      <c r="C388" s="34" t="s">
        <v>513</v>
      </c>
      <c r="D388" s="34">
        <v>0</v>
      </c>
      <c r="E388" s="76">
        <v>0</v>
      </c>
    </row>
    <row r="389" spans="1:5" x14ac:dyDescent="0.25">
      <c r="A389" s="12" t="s">
        <v>142</v>
      </c>
      <c r="B389" s="12" t="s">
        <v>189</v>
      </c>
      <c r="C389" s="12" t="s">
        <v>514</v>
      </c>
      <c r="D389" s="12">
        <v>0</v>
      </c>
      <c r="E389" s="77">
        <v>0</v>
      </c>
    </row>
    <row r="390" spans="1:5" x14ac:dyDescent="0.25">
      <c r="A390" s="34" t="s">
        <v>142</v>
      </c>
      <c r="B390" s="34" t="s">
        <v>189</v>
      </c>
      <c r="C390" s="34" t="s">
        <v>515</v>
      </c>
      <c r="D390" s="34">
        <v>0</v>
      </c>
      <c r="E390" s="76">
        <v>0</v>
      </c>
    </row>
    <row r="391" spans="1:5" x14ac:dyDescent="0.25">
      <c r="A391" s="32" t="s">
        <v>142</v>
      </c>
      <c r="B391" s="32" t="s">
        <v>189</v>
      </c>
      <c r="C391" s="32" t="s">
        <v>516</v>
      </c>
      <c r="D391" s="32">
        <v>0</v>
      </c>
      <c r="E391" s="56">
        <v>0</v>
      </c>
    </row>
    <row r="392" spans="1:5" x14ac:dyDescent="0.25">
      <c r="A392" s="34" t="s">
        <v>142</v>
      </c>
      <c r="B392" s="34" t="s">
        <v>189</v>
      </c>
      <c r="C392" s="34" t="s">
        <v>517</v>
      </c>
      <c r="D392" s="34">
        <v>0</v>
      </c>
      <c r="E392" s="76">
        <v>0</v>
      </c>
    </row>
    <row r="393" spans="1:5" x14ac:dyDescent="0.25">
      <c r="A393" s="32" t="s">
        <v>142</v>
      </c>
      <c r="B393" s="32" t="s">
        <v>189</v>
      </c>
      <c r="C393" s="32" t="s">
        <v>518</v>
      </c>
      <c r="D393" s="32">
        <v>0</v>
      </c>
      <c r="E393" s="56">
        <v>0</v>
      </c>
    </row>
    <row r="394" spans="1:5" x14ac:dyDescent="0.25">
      <c r="A394" s="34" t="s">
        <v>142</v>
      </c>
      <c r="B394" s="34" t="s">
        <v>189</v>
      </c>
      <c r="C394" s="34" t="s">
        <v>519</v>
      </c>
      <c r="D394" s="34">
        <v>0</v>
      </c>
      <c r="E394" s="76">
        <v>0</v>
      </c>
    </row>
    <row r="395" spans="1:5" x14ac:dyDescent="0.25">
      <c r="A395" s="12" t="s">
        <v>142</v>
      </c>
      <c r="B395" s="12" t="s">
        <v>189</v>
      </c>
      <c r="C395" s="12" t="s">
        <v>520</v>
      </c>
      <c r="D395" s="12">
        <v>0</v>
      </c>
      <c r="E395" s="77">
        <v>0</v>
      </c>
    </row>
    <row r="396" spans="1:5" x14ac:dyDescent="0.25">
      <c r="A396" s="34" t="s">
        <v>142</v>
      </c>
      <c r="B396" s="34" t="s">
        <v>189</v>
      </c>
      <c r="C396" s="34" t="s">
        <v>521</v>
      </c>
      <c r="D396" s="34">
        <v>0</v>
      </c>
      <c r="E396" s="76">
        <v>0</v>
      </c>
    </row>
    <row r="397" spans="1:5" x14ac:dyDescent="0.25">
      <c r="A397" s="12" t="s">
        <v>142</v>
      </c>
      <c r="B397" s="12" t="s">
        <v>189</v>
      </c>
      <c r="C397" s="12" t="s">
        <v>522</v>
      </c>
      <c r="D397" s="12">
        <v>0</v>
      </c>
      <c r="E397" s="77">
        <v>0</v>
      </c>
    </row>
    <row r="398" spans="1:5" x14ac:dyDescent="0.25">
      <c r="A398" s="34" t="s">
        <v>142</v>
      </c>
      <c r="B398" s="34" t="s">
        <v>189</v>
      </c>
      <c r="C398" s="34" t="s">
        <v>523</v>
      </c>
      <c r="D398" s="34">
        <v>0</v>
      </c>
      <c r="E398" s="76">
        <v>0</v>
      </c>
    </row>
    <row r="399" spans="1:5" x14ac:dyDescent="0.25">
      <c r="A399" s="12" t="s">
        <v>142</v>
      </c>
      <c r="B399" s="12" t="s">
        <v>189</v>
      </c>
      <c r="C399" s="12" t="s">
        <v>524</v>
      </c>
      <c r="D399" s="12">
        <v>0</v>
      </c>
      <c r="E399" s="77">
        <v>0</v>
      </c>
    </row>
    <row r="400" spans="1:5" x14ac:dyDescent="0.25">
      <c r="A400" s="34" t="s">
        <v>142</v>
      </c>
      <c r="B400" s="34" t="s">
        <v>189</v>
      </c>
      <c r="C400" s="34" t="s">
        <v>525</v>
      </c>
      <c r="D400" s="34">
        <v>0</v>
      </c>
      <c r="E400" s="76">
        <v>0</v>
      </c>
    </row>
    <row r="401" spans="1:5" x14ac:dyDescent="0.25">
      <c r="A401" s="32" t="s">
        <v>142</v>
      </c>
      <c r="B401" s="32" t="s">
        <v>189</v>
      </c>
      <c r="C401" s="32" t="s">
        <v>526</v>
      </c>
      <c r="D401" s="32">
        <v>0</v>
      </c>
      <c r="E401" s="56">
        <v>0</v>
      </c>
    </row>
    <row r="402" spans="1:5" x14ac:dyDescent="0.25">
      <c r="A402" s="34" t="s">
        <v>142</v>
      </c>
      <c r="B402" s="34" t="s">
        <v>189</v>
      </c>
      <c r="C402" s="34" t="s">
        <v>527</v>
      </c>
      <c r="D402" s="34">
        <v>0</v>
      </c>
      <c r="E402" s="76">
        <v>0</v>
      </c>
    </row>
    <row r="403" spans="1:5" x14ac:dyDescent="0.25">
      <c r="A403" s="12" t="s">
        <v>142</v>
      </c>
      <c r="B403" s="12" t="s">
        <v>189</v>
      </c>
      <c r="C403" s="12" t="s">
        <v>528</v>
      </c>
      <c r="D403" s="12">
        <v>0</v>
      </c>
      <c r="E403" s="77">
        <v>0</v>
      </c>
    </row>
    <row r="404" spans="1:5" x14ac:dyDescent="0.25">
      <c r="A404" s="34" t="s">
        <v>142</v>
      </c>
      <c r="B404" s="34" t="s">
        <v>189</v>
      </c>
      <c r="C404" s="34" t="s">
        <v>529</v>
      </c>
      <c r="D404" s="34">
        <v>0</v>
      </c>
      <c r="E404" s="76">
        <v>0</v>
      </c>
    </row>
    <row r="405" spans="1:5" x14ac:dyDescent="0.25">
      <c r="A405" s="12" t="s">
        <v>142</v>
      </c>
      <c r="B405" s="12" t="s">
        <v>189</v>
      </c>
      <c r="C405" s="12" t="s">
        <v>530</v>
      </c>
      <c r="D405" s="12">
        <v>0</v>
      </c>
      <c r="E405" s="77">
        <v>0</v>
      </c>
    </row>
    <row r="406" spans="1:5" x14ac:dyDescent="0.25">
      <c r="A406" s="34" t="s">
        <v>142</v>
      </c>
      <c r="B406" s="34" t="s">
        <v>189</v>
      </c>
      <c r="C406" s="34" t="s">
        <v>531</v>
      </c>
      <c r="D406" s="34">
        <v>0</v>
      </c>
      <c r="E406" s="76">
        <v>0</v>
      </c>
    </row>
    <row r="407" spans="1:5" x14ac:dyDescent="0.25">
      <c r="A407" s="12" t="s">
        <v>142</v>
      </c>
      <c r="B407" s="12" t="s">
        <v>189</v>
      </c>
      <c r="C407" s="12" t="s">
        <v>532</v>
      </c>
      <c r="D407" s="12">
        <v>0</v>
      </c>
      <c r="E407" s="77">
        <v>0</v>
      </c>
    </row>
    <row r="408" spans="1:5" x14ac:dyDescent="0.25">
      <c r="A408" s="34" t="s">
        <v>142</v>
      </c>
      <c r="B408" s="34" t="s">
        <v>189</v>
      </c>
      <c r="C408" s="34" t="s">
        <v>533</v>
      </c>
      <c r="D408" s="34">
        <v>0</v>
      </c>
      <c r="E408" s="76">
        <v>0</v>
      </c>
    </row>
    <row r="409" spans="1:5" x14ac:dyDescent="0.25">
      <c r="A409" s="32" t="s">
        <v>142</v>
      </c>
      <c r="B409" s="32" t="s">
        <v>189</v>
      </c>
      <c r="C409" s="32" t="s">
        <v>534</v>
      </c>
      <c r="D409" s="32">
        <v>0</v>
      </c>
      <c r="E409" s="56">
        <v>0</v>
      </c>
    </row>
    <row r="410" spans="1:5" x14ac:dyDescent="0.25">
      <c r="A410" s="34" t="s">
        <v>142</v>
      </c>
      <c r="B410" s="34" t="s">
        <v>189</v>
      </c>
      <c r="C410" s="34" t="s">
        <v>535</v>
      </c>
      <c r="D410" s="34">
        <v>0</v>
      </c>
      <c r="E410" s="76">
        <v>0</v>
      </c>
    </row>
    <row r="411" spans="1:5" x14ac:dyDescent="0.25">
      <c r="A411" s="32" t="s">
        <v>142</v>
      </c>
      <c r="B411" s="32" t="s">
        <v>189</v>
      </c>
      <c r="C411" s="32" t="s">
        <v>536</v>
      </c>
      <c r="D411" s="32">
        <v>0</v>
      </c>
      <c r="E411" s="56">
        <v>0</v>
      </c>
    </row>
    <row r="412" spans="1:5" x14ac:dyDescent="0.25">
      <c r="A412" s="34" t="s">
        <v>142</v>
      </c>
      <c r="B412" s="34" t="s">
        <v>189</v>
      </c>
      <c r="C412" s="34" t="s">
        <v>537</v>
      </c>
      <c r="D412" s="34">
        <v>0</v>
      </c>
      <c r="E412" s="76">
        <v>0</v>
      </c>
    </row>
    <row r="413" spans="1:5" x14ac:dyDescent="0.25">
      <c r="A413" s="12" t="s">
        <v>142</v>
      </c>
      <c r="B413" s="12" t="s">
        <v>189</v>
      </c>
      <c r="C413" s="12" t="s">
        <v>538</v>
      </c>
      <c r="D413" s="12">
        <v>0</v>
      </c>
      <c r="E413" s="77">
        <v>0</v>
      </c>
    </row>
    <row r="414" spans="1:5" x14ac:dyDescent="0.25">
      <c r="A414" s="34" t="s">
        <v>142</v>
      </c>
      <c r="B414" s="34" t="s">
        <v>189</v>
      </c>
      <c r="C414" s="34" t="s">
        <v>539</v>
      </c>
      <c r="D414" s="34">
        <v>0</v>
      </c>
      <c r="E414" s="76">
        <v>0</v>
      </c>
    </row>
    <row r="415" spans="1:5" x14ac:dyDescent="0.25">
      <c r="A415" s="12" t="s">
        <v>142</v>
      </c>
      <c r="B415" s="12" t="s">
        <v>189</v>
      </c>
      <c r="C415" s="12" t="s">
        <v>540</v>
      </c>
      <c r="D415" s="12">
        <v>0</v>
      </c>
      <c r="E415" s="77">
        <v>0</v>
      </c>
    </row>
    <row r="416" spans="1:5" x14ac:dyDescent="0.25">
      <c r="A416" s="34" t="s">
        <v>142</v>
      </c>
      <c r="B416" s="34" t="s">
        <v>189</v>
      </c>
      <c r="C416" s="34" t="s">
        <v>541</v>
      </c>
      <c r="D416" s="34">
        <v>0</v>
      </c>
      <c r="E416" s="76">
        <v>0</v>
      </c>
    </row>
    <row r="417" spans="1:5" x14ac:dyDescent="0.25">
      <c r="A417" s="12" t="s">
        <v>142</v>
      </c>
      <c r="B417" s="12" t="s">
        <v>189</v>
      </c>
      <c r="C417" s="12" t="s">
        <v>542</v>
      </c>
      <c r="D417" s="12">
        <v>0</v>
      </c>
      <c r="E417" s="77">
        <v>0</v>
      </c>
    </row>
    <row r="418" spans="1:5" x14ac:dyDescent="0.25">
      <c r="A418" s="34" t="s">
        <v>142</v>
      </c>
      <c r="B418" s="34" t="s">
        <v>189</v>
      </c>
      <c r="C418" s="34" t="s">
        <v>543</v>
      </c>
      <c r="D418" s="34">
        <v>0</v>
      </c>
      <c r="E418" s="76">
        <v>0</v>
      </c>
    </row>
    <row r="419" spans="1:5" x14ac:dyDescent="0.25">
      <c r="A419" s="32" t="s">
        <v>142</v>
      </c>
      <c r="B419" s="32" t="s">
        <v>189</v>
      </c>
      <c r="C419" s="32" t="s">
        <v>544</v>
      </c>
      <c r="D419" s="32">
        <v>0</v>
      </c>
      <c r="E419" s="56">
        <v>0</v>
      </c>
    </row>
    <row r="420" spans="1:5" x14ac:dyDescent="0.25">
      <c r="A420" s="34" t="s">
        <v>142</v>
      </c>
      <c r="B420" s="34" t="s">
        <v>189</v>
      </c>
      <c r="C420" s="34" t="s">
        <v>545</v>
      </c>
      <c r="D420" s="34">
        <v>0</v>
      </c>
      <c r="E420" s="76">
        <v>0</v>
      </c>
    </row>
    <row r="421" spans="1:5" x14ac:dyDescent="0.25">
      <c r="A421" s="12" t="s">
        <v>142</v>
      </c>
      <c r="B421" s="12" t="s">
        <v>189</v>
      </c>
      <c r="C421" s="12" t="s">
        <v>546</v>
      </c>
      <c r="D421" s="12">
        <v>0</v>
      </c>
      <c r="E421" s="77">
        <v>0</v>
      </c>
    </row>
    <row r="422" spans="1:5" x14ac:dyDescent="0.25">
      <c r="A422" s="34" t="s">
        <v>142</v>
      </c>
      <c r="B422" s="34" t="s">
        <v>189</v>
      </c>
      <c r="C422" s="34" t="s">
        <v>547</v>
      </c>
      <c r="D422" s="34">
        <v>0</v>
      </c>
      <c r="E422" s="76">
        <v>0</v>
      </c>
    </row>
    <row r="423" spans="1:5" x14ac:dyDescent="0.25">
      <c r="A423" s="12" t="s">
        <v>142</v>
      </c>
      <c r="B423" s="12" t="s">
        <v>189</v>
      </c>
      <c r="C423" s="12" t="s">
        <v>548</v>
      </c>
      <c r="D423" s="12">
        <v>0</v>
      </c>
      <c r="E423" s="77">
        <v>0</v>
      </c>
    </row>
    <row r="424" spans="1:5" x14ac:dyDescent="0.25">
      <c r="A424" s="34" t="s">
        <v>142</v>
      </c>
      <c r="B424" s="34" t="s">
        <v>189</v>
      </c>
      <c r="C424" s="34" t="s">
        <v>549</v>
      </c>
      <c r="D424" s="34">
        <v>0</v>
      </c>
      <c r="E424" s="76">
        <v>0</v>
      </c>
    </row>
    <row r="425" spans="1:5" x14ac:dyDescent="0.25">
      <c r="A425" s="12" t="s">
        <v>142</v>
      </c>
      <c r="B425" s="12" t="s">
        <v>189</v>
      </c>
      <c r="C425" s="12" t="s">
        <v>550</v>
      </c>
      <c r="D425" s="12">
        <v>0</v>
      </c>
      <c r="E425" s="77">
        <v>0</v>
      </c>
    </row>
    <row r="426" spans="1:5" x14ac:dyDescent="0.25">
      <c r="A426" s="34" t="s">
        <v>142</v>
      </c>
      <c r="B426" s="34" t="s">
        <v>189</v>
      </c>
      <c r="C426" s="34" t="s">
        <v>551</v>
      </c>
      <c r="D426" s="34">
        <v>0</v>
      </c>
      <c r="E426" s="76">
        <v>0</v>
      </c>
    </row>
    <row r="427" spans="1:5" x14ac:dyDescent="0.25">
      <c r="A427" s="32" t="s">
        <v>142</v>
      </c>
      <c r="B427" s="32" t="s">
        <v>189</v>
      </c>
      <c r="C427" s="32" t="s">
        <v>552</v>
      </c>
      <c r="D427" s="32">
        <v>0</v>
      </c>
      <c r="E427" s="56">
        <v>0</v>
      </c>
    </row>
    <row r="428" spans="1:5" x14ac:dyDescent="0.25">
      <c r="A428" s="34" t="s">
        <v>142</v>
      </c>
      <c r="B428" s="34" t="s">
        <v>189</v>
      </c>
      <c r="C428" s="34" t="s">
        <v>553</v>
      </c>
      <c r="D428" s="34">
        <v>0</v>
      </c>
      <c r="E428" s="76">
        <v>0</v>
      </c>
    </row>
    <row r="429" spans="1:5" x14ac:dyDescent="0.25">
      <c r="A429" s="32" t="s">
        <v>142</v>
      </c>
      <c r="B429" s="32" t="s">
        <v>189</v>
      </c>
      <c r="C429" s="32" t="s">
        <v>554</v>
      </c>
      <c r="D429" s="32">
        <v>0</v>
      </c>
      <c r="E429" s="56">
        <v>0</v>
      </c>
    </row>
    <row r="430" spans="1:5" x14ac:dyDescent="0.25">
      <c r="A430" s="34" t="s">
        <v>142</v>
      </c>
      <c r="B430" s="34" t="s">
        <v>189</v>
      </c>
      <c r="C430" s="34" t="s">
        <v>555</v>
      </c>
      <c r="D430" s="34">
        <v>0</v>
      </c>
      <c r="E430" s="76">
        <v>0</v>
      </c>
    </row>
    <row r="431" spans="1:5" x14ac:dyDescent="0.25">
      <c r="A431" s="12" t="s">
        <v>142</v>
      </c>
      <c r="B431" s="12" t="s">
        <v>189</v>
      </c>
      <c r="C431" s="12" t="s">
        <v>556</v>
      </c>
      <c r="D431" s="12">
        <v>0</v>
      </c>
      <c r="E431" s="77">
        <v>0</v>
      </c>
    </row>
    <row r="432" spans="1:5" x14ac:dyDescent="0.25">
      <c r="A432" s="34" t="s">
        <v>142</v>
      </c>
      <c r="B432" s="34" t="s">
        <v>189</v>
      </c>
      <c r="C432" s="34" t="s">
        <v>557</v>
      </c>
      <c r="D432" s="34">
        <v>0</v>
      </c>
      <c r="E432" s="76">
        <v>0</v>
      </c>
    </row>
    <row r="433" spans="1:5" x14ac:dyDescent="0.25">
      <c r="A433" s="12" t="s">
        <v>142</v>
      </c>
      <c r="B433" s="12" t="s">
        <v>189</v>
      </c>
      <c r="C433" s="12" t="s">
        <v>558</v>
      </c>
      <c r="D433" s="12">
        <v>0</v>
      </c>
      <c r="E433" s="77">
        <v>0</v>
      </c>
    </row>
    <row r="434" spans="1:5" x14ac:dyDescent="0.25">
      <c r="A434" s="34" t="s">
        <v>142</v>
      </c>
      <c r="B434" s="34" t="s">
        <v>189</v>
      </c>
      <c r="C434" s="34" t="s">
        <v>559</v>
      </c>
      <c r="D434" s="34">
        <v>0</v>
      </c>
      <c r="E434" s="76">
        <v>0</v>
      </c>
    </row>
    <row r="435" spans="1:5" x14ac:dyDescent="0.25">
      <c r="A435" s="12" t="s">
        <v>142</v>
      </c>
      <c r="B435" s="12" t="s">
        <v>189</v>
      </c>
      <c r="C435" s="12" t="s">
        <v>560</v>
      </c>
      <c r="D435" s="12">
        <v>0</v>
      </c>
      <c r="E435" s="77">
        <v>0</v>
      </c>
    </row>
    <row r="436" spans="1:5" x14ac:dyDescent="0.25">
      <c r="A436" s="34" t="s">
        <v>142</v>
      </c>
      <c r="B436" s="34" t="s">
        <v>189</v>
      </c>
      <c r="C436" s="34" t="s">
        <v>561</v>
      </c>
      <c r="D436" s="34">
        <v>0</v>
      </c>
      <c r="E436" s="76">
        <v>0</v>
      </c>
    </row>
    <row r="437" spans="1:5" x14ac:dyDescent="0.25">
      <c r="A437" s="32" t="s">
        <v>142</v>
      </c>
      <c r="B437" s="32" t="s">
        <v>189</v>
      </c>
      <c r="C437" s="32" t="s">
        <v>562</v>
      </c>
      <c r="D437" s="32">
        <v>0</v>
      </c>
      <c r="E437" s="56">
        <v>0</v>
      </c>
    </row>
    <row r="438" spans="1:5" x14ac:dyDescent="0.25">
      <c r="A438" s="34" t="s">
        <v>142</v>
      </c>
      <c r="B438" s="34" t="s">
        <v>189</v>
      </c>
      <c r="C438" s="34" t="s">
        <v>563</v>
      </c>
      <c r="D438" s="34">
        <v>0</v>
      </c>
      <c r="E438" s="76">
        <v>0</v>
      </c>
    </row>
    <row r="439" spans="1:5" x14ac:dyDescent="0.25">
      <c r="A439" s="12" t="s">
        <v>142</v>
      </c>
      <c r="B439" s="12" t="s">
        <v>189</v>
      </c>
      <c r="C439" s="12" t="s">
        <v>564</v>
      </c>
      <c r="D439" s="12">
        <v>0</v>
      </c>
      <c r="E439" s="77">
        <v>0</v>
      </c>
    </row>
    <row r="440" spans="1:5" x14ac:dyDescent="0.25">
      <c r="A440" s="34" t="s">
        <v>142</v>
      </c>
      <c r="B440" s="34" t="s">
        <v>189</v>
      </c>
      <c r="C440" s="34" t="s">
        <v>565</v>
      </c>
      <c r="D440" s="34">
        <v>0</v>
      </c>
      <c r="E440" s="76">
        <v>0</v>
      </c>
    </row>
    <row r="441" spans="1:5" x14ac:dyDescent="0.25">
      <c r="A441" s="12" t="s">
        <v>142</v>
      </c>
      <c r="B441" s="12" t="s">
        <v>189</v>
      </c>
      <c r="C441" s="12" t="s">
        <v>566</v>
      </c>
      <c r="D441" s="12">
        <v>0</v>
      </c>
      <c r="E441" s="77">
        <v>0</v>
      </c>
    </row>
    <row r="442" spans="1:5" x14ac:dyDescent="0.25">
      <c r="A442" s="34" t="s">
        <v>142</v>
      </c>
      <c r="B442" s="34" t="s">
        <v>189</v>
      </c>
      <c r="C442" s="34" t="s">
        <v>567</v>
      </c>
      <c r="D442" s="34">
        <v>0</v>
      </c>
      <c r="E442" s="76">
        <v>0</v>
      </c>
    </row>
    <row r="443" spans="1:5" x14ac:dyDescent="0.25">
      <c r="A443" s="12" t="s">
        <v>142</v>
      </c>
      <c r="B443" s="12" t="s">
        <v>189</v>
      </c>
      <c r="C443" s="12" t="s">
        <v>568</v>
      </c>
      <c r="D443" s="12">
        <v>0</v>
      </c>
      <c r="E443" s="77">
        <v>0</v>
      </c>
    </row>
    <row r="444" spans="1:5" x14ac:dyDescent="0.25">
      <c r="A444" s="34" t="s">
        <v>142</v>
      </c>
      <c r="B444" s="34" t="s">
        <v>189</v>
      </c>
      <c r="C444" s="34" t="s">
        <v>569</v>
      </c>
      <c r="D444" s="34">
        <v>0</v>
      </c>
      <c r="E444" s="76">
        <v>0</v>
      </c>
    </row>
    <row r="445" spans="1:5" x14ac:dyDescent="0.25">
      <c r="A445" s="32" t="s">
        <v>142</v>
      </c>
      <c r="B445" s="32" t="s">
        <v>189</v>
      </c>
      <c r="C445" s="32" t="s">
        <v>570</v>
      </c>
      <c r="D445" s="32">
        <v>0</v>
      </c>
      <c r="E445" s="56">
        <v>0</v>
      </c>
    </row>
    <row r="446" spans="1:5" x14ac:dyDescent="0.25">
      <c r="A446" s="34" t="s">
        <v>142</v>
      </c>
      <c r="B446" s="34" t="s">
        <v>189</v>
      </c>
      <c r="C446" s="34" t="s">
        <v>571</v>
      </c>
      <c r="D446" s="34">
        <v>0</v>
      </c>
      <c r="E446" s="76">
        <v>0</v>
      </c>
    </row>
    <row r="447" spans="1:5" x14ac:dyDescent="0.25">
      <c r="A447" s="32" t="s">
        <v>142</v>
      </c>
      <c r="B447" s="32" t="s">
        <v>189</v>
      </c>
      <c r="C447" s="32" t="s">
        <v>572</v>
      </c>
      <c r="D447" s="32">
        <v>0</v>
      </c>
      <c r="E447" s="56">
        <v>0</v>
      </c>
    </row>
    <row r="448" spans="1:5" x14ac:dyDescent="0.25">
      <c r="A448" s="34" t="s">
        <v>142</v>
      </c>
      <c r="B448" s="34" t="s">
        <v>189</v>
      </c>
      <c r="C448" s="34" t="s">
        <v>573</v>
      </c>
      <c r="D448" s="34">
        <v>0</v>
      </c>
      <c r="E448" s="76">
        <v>0</v>
      </c>
    </row>
    <row r="449" spans="1:5" x14ac:dyDescent="0.25">
      <c r="A449" s="12" t="s">
        <v>142</v>
      </c>
      <c r="B449" s="12" t="s">
        <v>189</v>
      </c>
      <c r="C449" s="12" t="s">
        <v>574</v>
      </c>
      <c r="D449" s="12">
        <v>0</v>
      </c>
      <c r="E449" s="77">
        <v>0</v>
      </c>
    </row>
    <row r="450" spans="1:5" x14ac:dyDescent="0.25">
      <c r="A450" s="34" t="s">
        <v>142</v>
      </c>
      <c r="B450" s="34" t="s">
        <v>189</v>
      </c>
      <c r="C450" s="34" t="s">
        <v>575</v>
      </c>
      <c r="D450" s="34">
        <v>0</v>
      </c>
      <c r="E450" s="76">
        <v>0</v>
      </c>
    </row>
    <row r="451" spans="1:5" x14ac:dyDescent="0.25">
      <c r="A451" s="12" t="s">
        <v>142</v>
      </c>
      <c r="B451" s="12" t="s">
        <v>189</v>
      </c>
      <c r="C451" s="12" t="s">
        <v>576</v>
      </c>
      <c r="D451" s="12">
        <v>0</v>
      </c>
      <c r="E451" s="77">
        <v>0</v>
      </c>
    </row>
    <row r="452" spans="1:5" x14ac:dyDescent="0.25">
      <c r="A452" s="34" t="s">
        <v>142</v>
      </c>
      <c r="B452" s="34" t="s">
        <v>190</v>
      </c>
      <c r="C452" s="34" t="s">
        <v>577</v>
      </c>
      <c r="D452" s="34">
        <v>0</v>
      </c>
      <c r="E452" s="76">
        <v>0</v>
      </c>
    </row>
    <row r="453" spans="1:5" x14ac:dyDescent="0.25">
      <c r="A453" s="12" t="s">
        <v>142</v>
      </c>
      <c r="B453" s="12" t="s">
        <v>190</v>
      </c>
      <c r="C453" s="12" t="s">
        <v>578</v>
      </c>
      <c r="D453" s="12">
        <v>0</v>
      </c>
      <c r="E453" s="77">
        <v>0</v>
      </c>
    </row>
    <row r="454" spans="1:5" x14ac:dyDescent="0.25">
      <c r="A454" s="34" t="s">
        <v>142</v>
      </c>
      <c r="B454" s="34" t="s">
        <v>190</v>
      </c>
      <c r="C454" s="34" t="s">
        <v>579</v>
      </c>
      <c r="D454" s="34">
        <v>0</v>
      </c>
      <c r="E454" s="76">
        <v>0</v>
      </c>
    </row>
    <row r="455" spans="1:5" x14ac:dyDescent="0.25">
      <c r="A455" s="32" t="s">
        <v>142</v>
      </c>
      <c r="B455" s="32" t="s">
        <v>190</v>
      </c>
      <c r="C455" s="32" t="s">
        <v>580</v>
      </c>
      <c r="D455" s="32">
        <v>0</v>
      </c>
      <c r="E455" s="56">
        <v>0</v>
      </c>
    </row>
    <row r="456" spans="1:5" x14ac:dyDescent="0.25">
      <c r="A456" s="34" t="s">
        <v>142</v>
      </c>
      <c r="B456" s="34" t="s">
        <v>190</v>
      </c>
      <c r="C456" s="34" t="s">
        <v>581</v>
      </c>
      <c r="D456" s="34">
        <v>0</v>
      </c>
      <c r="E456" s="76">
        <v>0</v>
      </c>
    </row>
    <row r="457" spans="1:5" x14ac:dyDescent="0.25">
      <c r="A457" s="12" t="s">
        <v>142</v>
      </c>
      <c r="B457" s="12" t="s">
        <v>190</v>
      </c>
      <c r="C457" s="12" t="s">
        <v>582</v>
      </c>
      <c r="D457" s="12">
        <v>0</v>
      </c>
      <c r="E457" s="77">
        <v>0</v>
      </c>
    </row>
    <row r="458" spans="1:5" x14ac:dyDescent="0.25">
      <c r="A458" s="34" t="s">
        <v>142</v>
      </c>
      <c r="B458" s="34" t="s">
        <v>190</v>
      </c>
      <c r="C458" s="34" t="s">
        <v>583</v>
      </c>
      <c r="D458" s="34">
        <v>0</v>
      </c>
      <c r="E458" s="76">
        <v>0</v>
      </c>
    </row>
    <row r="459" spans="1:5" x14ac:dyDescent="0.25">
      <c r="A459" s="12" t="s">
        <v>142</v>
      </c>
      <c r="B459" s="12" t="s">
        <v>190</v>
      </c>
      <c r="C459" s="12" t="s">
        <v>584</v>
      </c>
      <c r="D459" s="12">
        <v>0</v>
      </c>
      <c r="E459" s="77">
        <v>0</v>
      </c>
    </row>
    <row r="460" spans="1:5" x14ac:dyDescent="0.25">
      <c r="A460" s="34" t="s">
        <v>142</v>
      </c>
      <c r="B460" s="34" t="s">
        <v>190</v>
      </c>
      <c r="C460" s="34" t="s">
        <v>585</v>
      </c>
      <c r="D460" s="34">
        <v>0</v>
      </c>
      <c r="E460" s="76">
        <v>0</v>
      </c>
    </row>
    <row r="461" spans="1:5" x14ac:dyDescent="0.25">
      <c r="A461" s="12" t="s">
        <v>142</v>
      </c>
      <c r="B461" s="12" t="s">
        <v>190</v>
      </c>
      <c r="C461" s="12" t="s">
        <v>586</v>
      </c>
      <c r="D461" s="12">
        <v>0</v>
      </c>
      <c r="E461" s="77">
        <v>0</v>
      </c>
    </row>
    <row r="462" spans="1:5" x14ac:dyDescent="0.25">
      <c r="A462" s="34" t="s">
        <v>142</v>
      </c>
      <c r="B462" s="34" t="s">
        <v>190</v>
      </c>
      <c r="C462" s="34" t="s">
        <v>587</v>
      </c>
      <c r="D462" s="34">
        <v>0</v>
      </c>
      <c r="E462" s="76">
        <v>0</v>
      </c>
    </row>
    <row r="463" spans="1:5" x14ac:dyDescent="0.25">
      <c r="A463" s="32" t="s">
        <v>142</v>
      </c>
      <c r="B463" s="32" t="s">
        <v>190</v>
      </c>
      <c r="C463" s="32" t="s">
        <v>588</v>
      </c>
      <c r="D463" s="32">
        <v>0</v>
      </c>
      <c r="E463" s="56">
        <v>0</v>
      </c>
    </row>
    <row r="464" spans="1:5" x14ac:dyDescent="0.25">
      <c r="A464" s="34" t="s">
        <v>142</v>
      </c>
      <c r="B464" s="34" t="s">
        <v>190</v>
      </c>
      <c r="C464" s="34" t="s">
        <v>589</v>
      </c>
      <c r="D464" s="34">
        <v>0</v>
      </c>
      <c r="E464" s="76">
        <v>0</v>
      </c>
    </row>
    <row r="465" spans="1:5" x14ac:dyDescent="0.25">
      <c r="A465" s="32" t="s">
        <v>142</v>
      </c>
      <c r="B465" s="32" t="s">
        <v>190</v>
      </c>
      <c r="C465" s="32" t="s">
        <v>590</v>
      </c>
      <c r="D465" s="32">
        <v>0</v>
      </c>
      <c r="E465" s="56">
        <v>0</v>
      </c>
    </row>
    <row r="466" spans="1:5" x14ac:dyDescent="0.25">
      <c r="A466" s="34" t="s">
        <v>142</v>
      </c>
      <c r="B466" s="34" t="s">
        <v>190</v>
      </c>
      <c r="C466" s="34" t="s">
        <v>591</v>
      </c>
      <c r="D466" s="34">
        <v>0</v>
      </c>
      <c r="E466" s="76">
        <v>0</v>
      </c>
    </row>
    <row r="467" spans="1:5" x14ac:dyDescent="0.25">
      <c r="A467" s="12" t="s">
        <v>142</v>
      </c>
      <c r="B467" s="12" t="s">
        <v>190</v>
      </c>
      <c r="C467" s="12" t="s">
        <v>592</v>
      </c>
      <c r="D467" s="12">
        <v>0</v>
      </c>
      <c r="E467" s="77">
        <v>0</v>
      </c>
    </row>
    <row r="468" spans="1:5" x14ac:dyDescent="0.25">
      <c r="A468" s="34" t="s">
        <v>142</v>
      </c>
      <c r="B468" s="34" t="s">
        <v>190</v>
      </c>
      <c r="C468" s="34" t="s">
        <v>593</v>
      </c>
      <c r="D468" s="34">
        <v>0</v>
      </c>
      <c r="E468" s="76">
        <v>0</v>
      </c>
    </row>
    <row r="469" spans="1:5" x14ac:dyDescent="0.25">
      <c r="A469" s="12" t="s">
        <v>142</v>
      </c>
      <c r="B469" s="12" t="s">
        <v>190</v>
      </c>
      <c r="C469" s="12" t="s">
        <v>594</v>
      </c>
      <c r="D469" s="12">
        <v>0</v>
      </c>
      <c r="E469" s="77">
        <v>0</v>
      </c>
    </row>
    <row r="470" spans="1:5" x14ac:dyDescent="0.25">
      <c r="A470" s="34" t="s">
        <v>142</v>
      </c>
      <c r="B470" s="34" t="s">
        <v>190</v>
      </c>
      <c r="C470" s="34" t="s">
        <v>595</v>
      </c>
      <c r="D470" s="34">
        <v>0</v>
      </c>
      <c r="E470" s="76">
        <v>0</v>
      </c>
    </row>
    <row r="471" spans="1:5" x14ac:dyDescent="0.25">
      <c r="A471" s="12" t="s">
        <v>142</v>
      </c>
      <c r="B471" s="12" t="s">
        <v>190</v>
      </c>
      <c r="C471" s="12" t="s">
        <v>596</v>
      </c>
      <c r="D471" s="12">
        <v>0</v>
      </c>
      <c r="E471" s="77">
        <v>0</v>
      </c>
    </row>
    <row r="472" spans="1:5" x14ac:dyDescent="0.25">
      <c r="A472" s="34" t="s">
        <v>142</v>
      </c>
      <c r="B472" s="34" t="s">
        <v>190</v>
      </c>
      <c r="C472" s="34" t="s">
        <v>597</v>
      </c>
      <c r="D472" s="34">
        <v>0</v>
      </c>
      <c r="E472" s="76">
        <v>0</v>
      </c>
    </row>
    <row r="473" spans="1:5" x14ac:dyDescent="0.25">
      <c r="A473" s="32" t="s">
        <v>142</v>
      </c>
      <c r="B473" s="32" t="s">
        <v>190</v>
      </c>
      <c r="C473" s="32" t="s">
        <v>598</v>
      </c>
      <c r="D473" s="32">
        <v>0</v>
      </c>
      <c r="E473" s="56">
        <v>0</v>
      </c>
    </row>
    <row r="474" spans="1:5" x14ac:dyDescent="0.25">
      <c r="A474" s="34" t="s">
        <v>142</v>
      </c>
      <c r="B474" s="34" t="s">
        <v>190</v>
      </c>
      <c r="C474" s="34" t="s">
        <v>186</v>
      </c>
      <c r="D474" s="34">
        <v>0</v>
      </c>
      <c r="E474" s="76">
        <v>0</v>
      </c>
    </row>
    <row r="475" spans="1:5" x14ac:dyDescent="0.25">
      <c r="A475" s="12" t="s">
        <v>142</v>
      </c>
      <c r="B475" s="12" t="s">
        <v>190</v>
      </c>
      <c r="C475" s="12" t="s">
        <v>599</v>
      </c>
      <c r="D475" s="12">
        <v>0</v>
      </c>
      <c r="E475" s="77">
        <v>0</v>
      </c>
    </row>
    <row r="476" spans="1:5" x14ac:dyDescent="0.25">
      <c r="A476" s="34" t="s">
        <v>142</v>
      </c>
      <c r="B476" s="34" t="s">
        <v>190</v>
      </c>
      <c r="C476" s="34" t="s">
        <v>600</v>
      </c>
      <c r="D476" s="34">
        <v>0</v>
      </c>
      <c r="E476" s="76">
        <v>0</v>
      </c>
    </row>
    <row r="477" spans="1:5" x14ac:dyDescent="0.25">
      <c r="A477" s="12" t="s">
        <v>142</v>
      </c>
      <c r="B477" s="12" t="s">
        <v>190</v>
      </c>
      <c r="C477" s="12" t="s">
        <v>601</v>
      </c>
      <c r="D477" s="12">
        <v>0</v>
      </c>
      <c r="E477" s="77">
        <v>0</v>
      </c>
    </row>
    <row r="478" spans="1:5" x14ac:dyDescent="0.25">
      <c r="A478" s="34" t="s">
        <v>142</v>
      </c>
      <c r="B478" s="34" t="s">
        <v>190</v>
      </c>
      <c r="C478" s="34" t="s">
        <v>602</v>
      </c>
      <c r="D478" s="34">
        <v>0</v>
      </c>
      <c r="E478" s="76">
        <v>0</v>
      </c>
    </row>
    <row r="479" spans="1:5" x14ac:dyDescent="0.25">
      <c r="A479" s="12" t="s">
        <v>142</v>
      </c>
      <c r="B479" s="12" t="s">
        <v>190</v>
      </c>
      <c r="C479" s="12" t="s">
        <v>603</v>
      </c>
      <c r="D479" s="12">
        <v>0</v>
      </c>
      <c r="E479" s="77">
        <v>0</v>
      </c>
    </row>
    <row r="480" spans="1:5" x14ac:dyDescent="0.25">
      <c r="A480" s="34" t="s">
        <v>142</v>
      </c>
      <c r="B480" s="34" t="s">
        <v>190</v>
      </c>
      <c r="C480" s="34" t="s">
        <v>604</v>
      </c>
      <c r="D480" s="34">
        <v>0</v>
      </c>
      <c r="E480" s="76">
        <v>0</v>
      </c>
    </row>
    <row r="481" spans="1:5" x14ac:dyDescent="0.25">
      <c r="A481" s="32" t="s">
        <v>142</v>
      </c>
      <c r="B481" s="32" t="s">
        <v>190</v>
      </c>
      <c r="C481" s="32" t="s">
        <v>605</v>
      </c>
      <c r="D481" s="32">
        <v>0</v>
      </c>
      <c r="E481" s="56">
        <v>0</v>
      </c>
    </row>
    <row r="482" spans="1:5" x14ac:dyDescent="0.25">
      <c r="A482" s="34" t="s">
        <v>142</v>
      </c>
      <c r="B482" s="34" t="s">
        <v>190</v>
      </c>
      <c r="C482" s="34" t="s">
        <v>606</v>
      </c>
      <c r="D482" s="34">
        <v>0</v>
      </c>
      <c r="E482" s="76">
        <v>0</v>
      </c>
    </row>
    <row r="483" spans="1:5" x14ac:dyDescent="0.25">
      <c r="A483" s="32" t="s">
        <v>142</v>
      </c>
      <c r="B483" s="32" t="s">
        <v>190</v>
      </c>
      <c r="C483" s="32" t="s">
        <v>607</v>
      </c>
      <c r="D483" s="32">
        <v>0</v>
      </c>
      <c r="E483" s="56">
        <v>0</v>
      </c>
    </row>
    <row r="484" spans="1:5" x14ac:dyDescent="0.25">
      <c r="A484" s="34" t="s">
        <v>142</v>
      </c>
      <c r="B484" s="34" t="s">
        <v>190</v>
      </c>
      <c r="C484" s="34" t="s">
        <v>608</v>
      </c>
      <c r="D484" s="34">
        <v>0</v>
      </c>
      <c r="E484" s="76">
        <v>0</v>
      </c>
    </row>
    <row r="485" spans="1:5" x14ac:dyDescent="0.25">
      <c r="A485" s="12" t="s">
        <v>142</v>
      </c>
      <c r="B485" s="12" t="s">
        <v>190</v>
      </c>
      <c r="C485" s="12" t="s">
        <v>609</v>
      </c>
      <c r="D485" s="12">
        <v>0</v>
      </c>
      <c r="E485" s="77">
        <v>0</v>
      </c>
    </row>
    <row r="486" spans="1:5" x14ac:dyDescent="0.25">
      <c r="A486" s="34" t="s">
        <v>142</v>
      </c>
      <c r="B486" s="34" t="s">
        <v>190</v>
      </c>
      <c r="C486" s="34" t="s">
        <v>610</v>
      </c>
      <c r="D486" s="34">
        <v>0</v>
      </c>
      <c r="E486" s="76">
        <v>0</v>
      </c>
    </row>
    <row r="487" spans="1:5" x14ac:dyDescent="0.25">
      <c r="A487" s="12" t="s">
        <v>142</v>
      </c>
      <c r="B487" s="12" t="s">
        <v>190</v>
      </c>
      <c r="C487" s="12" t="s">
        <v>611</v>
      </c>
      <c r="D487" s="12">
        <v>0</v>
      </c>
      <c r="E487" s="77">
        <v>0</v>
      </c>
    </row>
    <row r="488" spans="1:5" x14ac:dyDescent="0.25">
      <c r="A488" s="34" t="s">
        <v>142</v>
      </c>
      <c r="B488" s="34" t="s">
        <v>190</v>
      </c>
      <c r="C488" s="34" t="s">
        <v>612</v>
      </c>
      <c r="D488" s="34">
        <v>0</v>
      </c>
      <c r="E488" s="76">
        <v>0</v>
      </c>
    </row>
    <row r="489" spans="1:5" x14ac:dyDescent="0.25">
      <c r="A489" s="12" t="s">
        <v>142</v>
      </c>
      <c r="B489" s="12" t="s">
        <v>190</v>
      </c>
      <c r="C489" s="12" t="s">
        <v>613</v>
      </c>
      <c r="D489" s="12">
        <v>0</v>
      </c>
      <c r="E489" s="77">
        <v>0</v>
      </c>
    </row>
    <row r="490" spans="1:5" x14ac:dyDescent="0.25">
      <c r="A490" s="34" t="s">
        <v>142</v>
      </c>
      <c r="B490" s="34" t="s">
        <v>190</v>
      </c>
      <c r="C490" s="34" t="s">
        <v>614</v>
      </c>
      <c r="D490" s="34">
        <v>0</v>
      </c>
      <c r="E490" s="76">
        <v>0</v>
      </c>
    </row>
    <row r="491" spans="1:5" x14ac:dyDescent="0.25">
      <c r="A491" s="32" t="s">
        <v>142</v>
      </c>
      <c r="B491" s="32" t="s">
        <v>190</v>
      </c>
      <c r="C491" s="32" t="s">
        <v>615</v>
      </c>
      <c r="D491" s="32">
        <v>0</v>
      </c>
      <c r="E491" s="56">
        <v>0</v>
      </c>
    </row>
    <row r="492" spans="1:5" x14ac:dyDescent="0.25">
      <c r="A492" s="34" t="s">
        <v>142</v>
      </c>
      <c r="B492" s="34" t="s">
        <v>190</v>
      </c>
      <c r="C492" s="34" t="s">
        <v>616</v>
      </c>
      <c r="D492" s="34">
        <v>0</v>
      </c>
      <c r="E492" s="76">
        <v>0</v>
      </c>
    </row>
    <row r="493" spans="1:5" x14ac:dyDescent="0.25">
      <c r="A493" s="12" t="s">
        <v>142</v>
      </c>
      <c r="B493" s="12" t="s">
        <v>190</v>
      </c>
      <c r="C493" s="12" t="s">
        <v>617</v>
      </c>
      <c r="D493" s="12">
        <v>0</v>
      </c>
      <c r="E493" s="77">
        <v>0</v>
      </c>
    </row>
    <row r="494" spans="1:5" x14ac:dyDescent="0.25">
      <c r="A494" s="34" t="s">
        <v>142</v>
      </c>
      <c r="B494" s="34" t="s">
        <v>190</v>
      </c>
      <c r="C494" s="34" t="s">
        <v>618</v>
      </c>
      <c r="D494" s="34">
        <v>0</v>
      </c>
      <c r="E494" s="76">
        <v>0</v>
      </c>
    </row>
    <row r="495" spans="1:5" x14ac:dyDescent="0.25">
      <c r="A495" s="12" t="s">
        <v>142</v>
      </c>
      <c r="B495" s="12" t="s">
        <v>190</v>
      </c>
      <c r="C495" s="12" t="s">
        <v>619</v>
      </c>
      <c r="D495" s="12">
        <v>0</v>
      </c>
      <c r="E495" s="77">
        <v>0</v>
      </c>
    </row>
    <row r="496" spans="1:5" x14ac:dyDescent="0.25">
      <c r="A496" s="34" t="s">
        <v>142</v>
      </c>
      <c r="B496" s="34" t="s">
        <v>190</v>
      </c>
      <c r="C496" s="34" t="s">
        <v>620</v>
      </c>
      <c r="D496" s="34">
        <v>0</v>
      </c>
      <c r="E496" s="76">
        <v>0</v>
      </c>
    </row>
    <row r="497" spans="1:5" x14ac:dyDescent="0.25">
      <c r="A497" s="12" t="s">
        <v>142</v>
      </c>
      <c r="B497" s="12" t="s">
        <v>190</v>
      </c>
      <c r="C497" s="12" t="s">
        <v>621</v>
      </c>
      <c r="D497" s="12">
        <v>0</v>
      </c>
      <c r="E497" s="77">
        <v>0</v>
      </c>
    </row>
    <row r="498" spans="1:5" x14ac:dyDescent="0.25">
      <c r="A498" s="34" t="s">
        <v>142</v>
      </c>
      <c r="B498" s="34" t="s">
        <v>190</v>
      </c>
      <c r="C498" s="34" t="s">
        <v>622</v>
      </c>
      <c r="D498" s="34">
        <v>0</v>
      </c>
      <c r="E498" s="76">
        <v>0</v>
      </c>
    </row>
    <row r="499" spans="1:5" x14ac:dyDescent="0.25">
      <c r="A499" s="32" t="s">
        <v>142</v>
      </c>
      <c r="B499" s="32" t="s">
        <v>190</v>
      </c>
      <c r="C499" s="32" t="s">
        <v>623</v>
      </c>
      <c r="D499" s="32">
        <v>0</v>
      </c>
      <c r="E499" s="56">
        <v>0</v>
      </c>
    </row>
    <row r="500" spans="1:5" x14ac:dyDescent="0.25">
      <c r="A500" s="34" t="s">
        <v>142</v>
      </c>
      <c r="B500" s="34" t="s">
        <v>190</v>
      </c>
      <c r="C500" s="34" t="s">
        <v>624</v>
      </c>
      <c r="D500" s="34">
        <v>0</v>
      </c>
      <c r="E500" s="76">
        <v>0</v>
      </c>
    </row>
    <row r="501" spans="1:5" x14ac:dyDescent="0.25">
      <c r="A501" s="32" t="s">
        <v>142</v>
      </c>
      <c r="B501" s="32" t="s">
        <v>190</v>
      </c>
      <c r="C501" s="32" t="s">
        <v>625</v>
      </c>
      <c r="D501" s="32">
        <v>0</v>
      </c>
      <c r="E501" s="56">
        <v>0</v>
      </c>
    </row>
    <row r="502" spans="1:5" x14ac:dyDescent="0.25">
      <c r="A502" s="34" t="s">
        <v>142</v>
      </c>
      <c r="B502" s="34" t="s">
        <v>190</v>
      </c>
      <c r="C502" s="34" t="s">
        <v>626</v>
      </c>
      <c r="D502" s="34">
        <v>0</v>
      </c>
      <c r="E502" s="76">
        <v>0</v>
      </c>
    </row>
    <row r="503" spans="1:5" x14ac:dyDescent="0.25">
      <c r="A503" s="12" t="s">
        <v>142</v>
      </c>
      <c r="B503" s="12" t="s">
        <v>190</v>
      </c>
      <c r="C503" s="12" t="s">
        <v>627</v>
      </c>
      <c r="D503" s="12">
        <v>0</v>
      </c>
      <c r="E503" s="77">
        <v>0</v>
      </c>
    </row>
    <row r="504" spans="1:5" x14ac:dyDescent="0.25">
      <c r="A504" s="34" t="s">
        <v>142</v>
      </c>
      <c r="B504" s="34" t="s">
        <v>190</v>
      </c>
      <c r="C504" s="34" t="s">
        <v>628</v>
      </c>
      <c r="D504" s="34">
        <v>0</v>
      </c>
      <c r="E504" s="76">
        <v>0</v>
      </c>
    </row>
    <row r="505" spans="1:5" x14ac:dyDescent="0.25">
      <c r="A505" s="12" t="s">
        <v>142</v>
      </c>
      <c r="B505" s="12" t="s">
        <v>190</v>
      </c>
      <c r="C505" s="12" t="s">
        <v>629</v>
      </c>
      <c r="D505" s="12">
        <v>0</v>
      </c>
      <c r="E505" s="77">
        <v>0</v>
      </c>
    </row>
    <row r="506" spans="1:5" x14ac:dyDescent="0.25">
      <c r="A506" s="34" t="s">
        <v>142</v>
      </c>
      <c r="B506" s="34" t="s">
        <v>190</v>
      </c>
      <c r="C506" s="34" t="s">
        <v>630</v>
      </c>
      <c r="D506" s="34">
        <v>0</v>
      </c>
      <c r="E506" s="76">
        <v>0</v>
      </c>
    </row>
    <row r="507" spans="1:5" x14ac:dyDescent="0.25">
      <c r="A507" s="12" t="s">
        <v>142</v>
      </c>
      <c r="B507" s="12" t="s">
        <v>190</v>
      </c>
      <c r="C507" s="12" t="s">
        <v>631</v>
      </c>
      <c r="D507" s="12">
        <v>0</v>
      </c>
      <c r="E507" s="77">
        <v>0</v>
      </c>
    </row>
    <row r="508" spans="1:5" x14ac:dyDescent="0.25">
      <c r="A508" s="34" t="s">
        <v>142</v>
      </c>
      <c r="B508" s="34" t="s">
        <v>190</v>
      </c>
      <c r="C508" s="34" t="s">
        <v>632</v>
      </c>
      <c r="D508" s="34">
        <v>0</v>
      </c>
      <c r="E508" s="76">
        <v>0</v>
      </c>
    </row>
    <row r="509" spans="1:5" x14ac:dyDescent="0.25">
      <c r="A509" s="32" t="s">
        <v>142</v>
      </c>
      <c r="B509" s="32" t="s">
        <v>190</v>
      </c>
      <c r="C509" s="32" t="s">
        <v>633</v>
      </c>
      <c r="D509" s="32">
        <v>0</v>
      </c>
      <c r="E509" s="56">
        <v>0</v>
      </c>
    </row>
    <row r="510" spans="1:5" x14ac:dyDescent="0.25">
      <c r="A510" s="34" t="s">
        <v>142</v>
      </c>
      <c r="B510" s="34" t="s">
        <v>190</v>
      </c>
      <c r="C510" s="34" t="s">
        <v>634</v>
      </c>
      <c r="D510" s="34">
        <v>0</v>
      </c>
      <c r="E510" s="76">
        <v>0</v>
      </c>
    </row>
    <row r="511" spans="1:5" x14ac:dyDescent="0.25">
      <c r="A511" s="12" t="s">
        <v>142</v>
      </c>
      <c r="B511" s="12" t="s">
        <v>190</v>
      </c>
      <c r="C511" s="12" t="s">
        <v>635</v>
      </c>
      <c r="D511" s="12">
        <v>0</v>
      </c>
      <c r="E511" s="77">
        <v>0</v>
      </c>
    </row>
    <row r="512" spans="1:5" x14ac:dyDescent="0.25">
      <c r="A512" s="34" t="s">
        <v>142</v>
      </c>
      <c r="B512" s="34" t="s">
        <v>190</v>
      </c>
      <c r="C512" s="34" t="s">
        <v>636</v>
      </c>
      <c r="D512" s="34">
        <v>0</v>
      </c>
      <c r="E512" s="76">
        <v>0</v>
      </c>
    </row>
    <row r="513" spans="1:5" x14ac:dyDescent="0.25">
      <c r="A513" s="12" t="s">
        <v>142</v>
      </c>
      <c r="B513" s="12" t="s">
        <v>190</v>
      </c>
      <c r="C513" s="12" t="s">
        <v>637</v>
      </c>
      <c r="D513" s="12">
        <v>0</v>
      </c>
      <c r="E513" s="77">
        <v>0</v>
      </c>
    </row>
    <row r="514" spans="1:5" x14ac:dyDescent="0.25">
      <c r="A514" s="34" t="s">
        <v>142</v>
      </c>
      <c r="B514" s="34" t="s">
        <v>190</v>
      </c>
      <c r="C514" s="34" t="s">
        <v>638</v>
      </c>
      <c r="D514" s="34">
        <v>0</v>
      </c>
      <c r="E514" s="76">
        <v>0</v>
      </c>
    </row>
    <row r="515" spans="1:5" x14ac:dyDescent="0.25">
      <c r="A515" s="12" t="s">
        <v>142</v>
      </c>
      <c r="B515" s="12" t="s">
        <v>190</v>
      </c>
      <c r="C515" s="12" t="s">
        <v>639</v>
      </c>
      <c r="D515" s="12">
        <v>0</v>
      </c>
      <c r="E515" s="77">
        <v>0</v>
      </c>
    </row>
    <row r="516" spans="1:5" x14ac:dyDescent="0.25">
      <c r="A516" s="34" t="s">
        <v>142</v>
      </c>
      <c r="B516" s="34" t="s">
        <v>190</v>
      </c>
      <c r="C516" s="34" t="s">
        <v>640</v>
      </c>
      <c r="D516" s="34">
        <v>0</v>
      </c>
      <c r="E516" s="76">
        <v>0</v>
      </c>
    </row>
    <row r="517" spans="1:5" x14ac:dyDescent="0.25">
      <c r="A517" s="32" t="s">
        <v>142</v>
      </c>
      <c r="B517" s="32" t="s">
        <v>190</v>
      </c>
      <c r="C517" s="32" t="s">
        <v>641</v>
      </c>
      <c r="D517" s="32">
        <v>0</v>
      </c>
      <c r="E517" s="56">
        <v>0</v>
      </c>
    </row>
    <row r="518" spans="1:5" x14ac:dyDescent="0.25">
      <c r="A518" s="34" t="s">
        <v>142</v>
      </c>
      <c r="B518" s="34" t="s">
        <v>190</v>
      </c>
      <c r="C518" s="34" t="s">
        <v>642</v>
      </c>
      <c r="D518" s="34">
        <v>0</v>
      </c>
      <c r="E518" s="76">
        <v>0</v>
      </c>
    </row>
    <row r="519" spans="1:5" x14ac:dyDescent="0.25">
      <c r="A519" s="32" t="s">
        <v>142</v>
      </c>
      <c r="B519" s="32" t="s">
        <v>190</v>
      </c>
      <c r="C519" s="32" t="s">
        <v>643</v>
      </c>
      <c r="D519" s="32">
        <v>0</v>
      </c>
      <c r="E519" s="56">
        <v>0</v>
      </c>
    </row>
    <row r="520" spans="1:5" x14ac:dyDescent="0.25">
      <c r="A520" s="34" t="s">
        <v>142</v>
      </c>
      <c r="B520" s="34" t="s">
        <v>190</v>
      </c>
      <c r="C520" s="34" t="s">
        <v>644</v>
      </c>
      <c r="D520" s="34">
        <v>0</v>
      </c>
      <c r="E520" s="76">
        <v>0</v>
      </c>
    </row>
    <row r="521" spans="1:5" x14ac:dyDescent="0.25">
      <c r="A521" s="12" t="s">
        <v>142</v>
      </c>
      <c r="B521" s="12" t="s">
        <v>190</v>
      </c>
      <c r="C521" s="12" t="s">
        <v>645</v>
      </c>
      <c r="D521" s="12">
        <v>0</v>
      </c>
      <c r="E521" s="77">
        <v>0</v>
      </c>
    </row>
    <row r="522" spans="1:5" x14ac:dyDescent="0.25">
      <c r="A522" s="34" t="s">
        <v>142</v>
      </c>
      <c r="B522" s="34" t="s">
        <v>190</v>
      </c>
      <c r="C522" s="34" t="s">
        <v>646</v>
      </c>
      <c r="D522" s="34">
        <v>0</v>
      </c>
      <c r="E522" s="76">
        <v>0</v>
      </c>
    </row>
    <row r="523" spans="1:5" x14ac:dyDescent="0.25">
      <c r="A523" s="12" t="s">
        <v>142</v>
      </c>
      <c r="B523" s="12" t="s">
        <v>190</v>
      </c>
      <c r="C523" s="12" t="s">
        <v>647</v>
      </c>
      <c r="D523" s="12">
        <v>0</v>
      </c>
      <c r="E523" s="77">
        <v>0</v>
      </c>
    </row>
    <row r="524" spans="1:5" x14ac:dyDescent="0.25">
      <c r="A524" s="34" t="s">
        <v>142</v>
      </c>
      <c r="B524" s="34" t="s">
        <v>190</v>
      </c>
      <c r="C524" s="34" t="s">
        <v>648</v>
      </c>
      <c r="D524" s="34">
        <v>0</v>
      </c>
      <c r="E524" s="76">
        <v>0</v>
      </c>
    </row>
    <row r="525" spans="1:5" x14ac:dyDescent="0.25">
      <c r="A525" s="12" t="s">
        <v>142</v>
      </c>
      <c r="B525" s="12" t="s">
        <v>190</v>
      </c>
      <c r="C525" s="12" t="s">
        <v>649</v>
      </c>
      <c r="D525" s="12">
        <v>0</v>
      </c>
      <c r="E525" s="77">
        <v>0</v>
      </c>
    </row>
    <row r="526" spans="1:5" x14ac:dyDescent="0.25">
      <c r="A526" s="34" t="s">
        <v>142</v>
      </c>
      <c r="B526" s="34" t="s">
        <v>190</v>
      </c>
      <c r="C526" s="34" t="s">
        <v>650</v>
      </c>
      <c r="D526" s="34">
        <v>0</v>
      </c>
      <c r="E526" s="76">
        <v>0</v>
      </c>
    </row>
    <row r="527" spans="1:5" x14ac:dyDescent="0.25">
      <c r="A527" s="32" t="s">
        <v>142</v>
      </c>
      <c r="B527" s="32" t="s">
        <v>190</v>
      </c>
      <c r="C527" s="32" t="s">
        <v>651</v>
      </c>
      <c r="D527" s="32">
        <v>0</v>
      </c>
      <c r="E527" s="56">
        <v>0</v>
      </c>
    </row>
    <row r="528" spans="1:5" x14ac:dyDescent="0.25">
      <c r="A528" s="34" t="s">
        <v>142</v>
      </c>
      <c r="B528" s="34" t="s">
        <v>190</v>
      </c>
      <c r="C528" s="34" t="s">
        <v>652</v>
      </c>
      <c r="D528" s="34">
        <v>0</v>
      </c>
      <c r="E528" s="76">
        <v>0</v>
      </c>
    </row>
    <row r="529" spans="1:5" x14ac:dyDescent="0.25">
      <c r="A529" s="12" t="s">
        <v>142</v>
      </c>
      <c r="B529" s="12" t="s">
        <v>190</v>
      </c>
      <c r="C529" s="12" t="s">
        <v>653</v>
      </c>
      <c r="D529" s="12">
        <v>0</v>
      </c>
      <c r="E529" s="77">
        <v>0</v>
      </c>
    </row>
    <row r="530" spans="1:5" x14ac:dyDescent="0.25">
      <c r="A530" s="34" t="s">
        <v>142</v>
      </c>
      <c r="B530" s="34" t="s">
        <v>190</v>
      </c>
      <c r="C530" s="34" t="s">
        <v>654</v>
      </c>
      <c r="D530" s="34">
        <v>0</v>
      </c>
      <c r="E530" s="76">
        <v>0</v>
      </c>
    </row>
    <row r="531" spans="1:5" x14ac:dyDescent="0.25">
      <c r="A531" s="12" t="s">
        <v>142</v>
      </c>
      <c r="B531" s="12" t="s">
        <v>190</v>
      </c>
      <c r="C531" s="12" t="s">
        <v>655</v>
      </c>
      <c r="D531" s="12">
        <v>0</v>
      </c>
      <c r="E531" s="77">
        <v>0</v>
      </c>
    </row>
    <row r="532" spans="1:5" x14ac:dyDescent="0.25">
      <c r="A532" s="34" t="s">
        <v>142</v>
      </c>
      <c r="B532" s="34" t="s">
        <v>190</v>
      </c>
      <c r="C532" s="34" t="s">
        <v>656</v>
      </c>
      <c r="D532" s="34">
        <v>0</v>
      </c>
      <c r="E532" s="76">
        <v>0</v>
      </c>
    </row>
    <row r="533" spans="1:5" x14ac:dyDescent="0.25">
      <c r="A533" s="12" t="s">
        <v>142</v>
      </c>
      <c r="B533" s="12" t="s">
        <v>190</v>
      </c>
      <c r="C533" s="12" t="s">
        <v>657</v>
      </c>
      <c r="D533" s="12">
        <v>0</v>
      </c>
      <c r="E533" s="77">
        <v>0</v>
      </c>
    </row>
    <row r="534" spans="1:5" x14ac:dyDescent="0.25">
      <c r="A534" s="34" t="s">
        <v>142</v>
      </c>
      <c r="B534" s="34" t="s">
        <v>190</v>
      </c>
      <c r="C534" s="34" t="s">
        <v>658</v>
      </c>
      <c r="D534" s="34">
        <v>0</v>
      </c>
      <c r="E534" s="76">
        <v>0</v>
      </c>
    </row>
    <row r="535" spans="1:5" x14ac:dyDescent="0.25">
      <c r="A535" s="32" t="s">
        <v>142</v>
      </c>
      <c r="B535" s="32" t="s">
        <v>190</v>
      </c>
      <c r="C535" s="32" t="s">
        <v>659</v>
      </c>
      <c r="D535" s="32">
        <v>0</v>
      </c>
      <c r="E535" s="56">
        <v>0</v>
      </c>
    </row>
    <row r="536" spans="1:5" x14ac:dyDescent="0.25">
      <c r="A536" s="34" t="s">
        <v>142</v>
      </c>
      <c r="B536" s="34" t="s">
        <v>660</v>
      </c>
      <c r="C536" s="34" t="s">
        <v>661</v>
      </c>
      <c r="D536" s="34">
        <v>0</v>
      </c>
      <c r="E536" s="76">
        <v>0</v>
      </c>
    </row>
    <row r="537" spans="1:5" x14ac:dyDescent="0.25">
      <c r="A537" s="32" t="s">
        <v>142</v>
      </c>
      <c r="B537" s="32" t="s">
        <v>660</v>
      </c>
      <c r="C537" s="32" t="s">
        <v>662</v>
      </c>
      <c r="D537" s="32">
        <v>0</v>
      </c>
      <c r="E537" s="56">
        <v>0</v>
      </c>
    </row>
    <row r="538" spans="1:5" x14ac:dyDescent="0.25">
      <c r="A538" s="34" t="s">
        <v>142</v>
      </c>
      <c r="B538" s="34" t="s">
        <v>660</v>
      </c>
      <c r="C538" s="34" t="s">
        <v>663</v>
      </c>
      <c r="D538" s="34">
        <v>0</v>
      </c>
      <c r="E538" s="76">
        <v>0</v>
      </c>
    </row>
    <row r="539" spans="1:5" x14ac:dyDescent="0.25">
      <c r="A539" s="12" t="s">
        <v>142</v>
      </c>
      <c r="B539" s="12" t="s">
        <v>660</v>
      </c>
      <c r="C539" s="12" t="s">
        <v>664</v>
      </c>
      <c r="D539" s="12">
        <v>0</v>
      </c>
      <c r="E539" s="77">
        <v>0</v>
      </c>
    </row>
    <row r="540" spans="1:5" x14ac:dyDescent="0.25">
      <c r="A540" s="34" t="s">
        <v>142</v>
      </c>
      <c r="B540" s="34" t="s">
        <v>660</v>
      </c>
      <c r="C540" s="34" t="s">
        <v>665</v>
      </c>
      <c r="D540" s="34">
        <v>0</v>
      </c>
      <c r="E540" s="76">
        <v>0</v>
      </c>
    </row>
    <row r="541" spans="1:5" x14ac:dyDescent="0.25">
      <c r="A541" s="12" t="s">
        <v>142</v>
      </c>
      <c r="B541" s="12" t="s">
        <v>660</v>
      </c>
      <c r="C541" s="12" t="s">
        <v>666</v>
      </c>
      <c r="D541" s="12">
        <v>0</v>
      </c>
      <c r="E541" s="77">
        <v>0</v>
      </c>
    </row>
    <row r="542" spans="1:5" x14ac:dyDescent="0.25">
      <c r="A542" s="34" t="s">
        <v>142</v>
      </c>
      <c r="B542" s="34" t="s">
        <v>660</v>
      </c>
      <c r="C542" s="34" t="s">
        <v>667</v>
      </c>
      <c r="D542" s="34">
        <v>0</v>
      </c>
      <c r="E542" s="76">
        <v>0</v>
      </c>
    </row>
    <row r="543" spans="1:5" x14ac:dyDescent="0.25">
      <c r="A543" s="12" t="s">
        <v>142</v>
      </c>
      <c r="B543" s="12" t="s">
        <v>660</v>
      </c>
      <c r="C543" s="12" t="s">
        <v>668</v>
      </c>
      <c r="D543" s="12">
        <v>0</v>
      </c>
      <c r="E543" s="77">
        <v>0</v>
      </c>
    </row>
    <row r="544" spans="1:5" x14ac:dyDescent="0.25">
      <c r="A544" s="34" t="s">
        <v>142</v>
      </c>
      <c r="B544" s="34" t="s">
        <v>660</v>
      </c>
      <c r="C544" s="34" t="s">
        <v>585</v>
      </c>
      <c r="D544" s="34">
        <v>0</v>
      </c>
      <c r="E544" s="76">
        <v>0</v>
      </c>
    </row>
    <row r="545" spans="1:5" x14ac:dyDescent="0.25">
      <c r="A545" s="32" t="s">
        <v>142</v>
      </c>
      <c r="B545" s="32" t="s">
        <v>660</v>
      </c>
      <c r="C545" s="32" t="s">
        <v>669</v>
      </c>
      <c r="D545" s="32">
        <v>0</v>
      </c>
      <c r="E545" s="56">
        <v>0</v>
      </c>
    </row>
    <row r="546" spans="1:5" x14ac:dyDescent="0.25">
      <c r="A546" s="34" t="s">
        <v>142</v>
      </c>
      <c r="B546" s="34" t="s">
        <v>660</v>
      </c>
      <c r="C546" s="34" t="s">
        <v>670</v>
      </c>
      <c r="D546" s="34">
        <v>0</v>
      </c>
      <c r="E546" s="76">
        <v>0</v>
      </c>
    </row>
    <row r="547" spans="1:5" x14ac:dyDescent="0.25">
      <c r="A547" s="12" t="s">
        <v>142</v>
      </c>
      <c r="B547" s="12" t="s">
        <v>660</v>
      </c>
      <c r="C547" s="12" t="s">
        <v>671</v>
      </c>
      <c r="D547" s="12">
        <v>0</v>
      </c>
      <c r="E547" s="77">
        <v>0</v>
      </c>
    </row>
    <row r="548" spans="1:5" x14ac:dyDescent="0.25">
      <c r="A548" s="34" t="s">
        <v>142</v>
      </c>
      <c r="B548" s="34" t="s">
        <v>660</v>
      </c>
      <c r="C548" s="34" t="s">
        <v>672</v>
      </c>
      <c r="D548" s="34">
        <v>0</v>
      </c>
      <c r="E548" s="76">
        <v>0</v>
      </c>
    </row>
    <row r="549" spans="1:5" x14ac:dyDescent="0.25">
      <c r="A549" s="12" t="s">
        <v>142</v>
      </c>
      <c r="B549" s="12" t="s">
        <v>660</v>
      </c>
      <c r="C549" s="12" t="s">
        <v>673</v>
      </c>
      <c r="D549" s="12">
        <v>0</v>
      </c>
      <c r="E549" s="77">
        <v>0</v>
      </c>
    </row>
    <row r="550" spans="1:5" x14ac:dyDescent="0.25">
      <c r="A550" s="34" t="s">
        <v>142</v>
      </c>
      <c r="B550" s="34" t="s">
        <v>660</v>
      </c>
      <c r="C550" s="34" t="s">
        <v>674</v>
      </c>
      <c r="D550" s="34">
        <v>0</v>
      </c>
      <c r="E550" s="76">
        <v>0</v>
      </c>
    </row>
    <row r="551" spans="1:5" x14ac:dyDescent="0.25">
      <c r="A551" s="12" t="s">
        <v>142</v>
      </c>
      <c r="B551" s="12" t="s">
        <v>660</v>
      </c>
      <c r="C551" s="12" t="s">
        <v>675</v>
      </c>
      <c r="D551" s="12">
        <v>0</v>
      </c>
      <c r="E551" s="77">
        <v>0</v>
      </c>
    </row>
    <row r="552" spans="1:5" x14ac:dyDescent="0.25">
      <c r="A552" s="34" t="s">
        <v>142</v>
      </c>
      <c r="B552" s="34" t="s">
        <v>660</v>
      </c>
      <c r="C552" s="34" t="s">
        <v>676</v>
      </c>
      <c r="D552" s="34">
        <v>0</v>
      </c>
      <c r="E552" s="76">
        <v>0</v>
      </c>
    </row>
    <row r="553" spans="1:5" x14ac:dyDescent="0.25">
      <c r="A553" s="32" t="s">
        <v>142</v>
      </c>
      <c r="B553" s="32" t="s">
        <v>660</v>
      </c>
      <c r="C553" s="32" t="s">
        <v>677</v>
      </c>
      <c r="D553" s="32">
        <v>0</v>
      </c>
      <c r="E553" s="56">
        <v>0</v>
      </c>
    </row>
    <row r="554" spans="1:5" x14ac:dyDescent="0.25">
      <c r="A554" s="34" t="s">
        <v>142</v>
      </c>
      <c r="B554" s="34" t="s">
        <v>660</v>
      </c>
      <c r="C554" s="34" t="s">
        <v>678</v>
      </c>
      <c r="D554" s="34">
        <v>0</v>
      </c>
      <c r="E554" s="76">
        <v>0</v>
      </c>
    </row>
    <row r="555" spans="1:5" x14ac:dyDescent="0.25">
      <c r="A555" s="32" t="s">
        <v>142</v>
      </c>
      <c r="B555" s="32" t="s">
        <v>660</v>
      </c>
      <c r="C555" s="32" t="s">
        <v>679</v>
      </c>
      <c r="D555" s="32">
        <v>0</v>
      </c>
      <c r="E555" s="56">
        <v>0</v>
      </c>
    </row>
    <row r="556" spans="1:5" x14ac:dyDescent="0.25">
      <c r="A556" s="34" t="s">
        <v>142</v>
      </c>
      <c r="B556" s="34" t="s">
        <v>660</v>
      </c>
      <c r="C556" s="34" t="s">
        <v>680</v>
      </c>
      <c r="D556" s="34">
        <v>0</v>
      </c>
      <c r="E556" s="76">
        <v>0</v>
      </c>
    </row>
    <row r="557" spans="1:5" x14ac:dyDescent="0.25">
      <c r="A557" s="12" t="s">
        <v>142</v>
      </c>
      <c r="B557" s="12" t="s">
        <v>660</v>
      </c>
      <c r="C557" s="12" t="s">
        <v>681</v>
      </c>
      <c r="D557" s="12">
        <v>0</v>
      </c>
      <c r="E557" s="77">
        <v>0</v>
      </c>
    </row>
    <row r="558" spans="1:5" x14ac:dyDescent="0.25">
      <c r="A558" s="34" t="s">
        <v>142</v>
      </c>
      <c r="B558" s="34" t="s">
        <v>660</v>
      </c>
      <c r="C558" s="34" t="s">
        <v>682</v>
      </c>
      <c r="D558" s="34">
        <v>0</v>
      </c>
      <c r="E558" s="76">
        <v>0</v>
      </c>
    </row>
    <row r="559" spans="1:5" x14ac:dyDescent="0.25">
      <c r="A559" s="12" t="s">
        <v>142</v>
      </c>
      <c r="B559" s="12" t="s">
        <v>660</v>
      </c>
      <c r="C559" s="12" t="s">
        <v>512</v>
      </c>
      <c r="D559" s="12">
        <v>0</v>
      </c>
      <c r="E559" s="77">
        <v>0</v>
      </c>
    </row>
    <row r="560" spans="1:5" x14ac:dyDescent="0.25">
      <c r="A560" s="34" t="s">
        <v>142</v>
      </c>
      <c r="B560" s="34" t="s">
        <v>660</v>
      </c>
      <c r="C560" s="34" t="s">
        <v>683</v>
      </c>
      <c r="D560" s="34">
        <v>0</v>
      </c>
      <c r="E560" s="76">
        <v>0</v>
      </c>
    </row>
    <row r="561" spans="1:5" x14ac:dyDescent="0.25">
      <c r="A561" s="12" t="s">
        <v>142</v>
      </c>
      <c r="B561" s="12" t="s">
        <v>660</v>
      </c>
      <c r="C561" s="12" t="s">
        <v>684</v>
      </c>
      <c r="D561" s="12">
        <v>0</v>
      </c>
      <c r="E561" s="77">
        <v>0</v>
      </c>
    </row>
    <row r="562" spans="1:5" x14ac:dyDescent="0.25">
      <c r="A562" s="34" t="s">
        <v>142</v>
      </c>
      <c r="B562" s="34" t="s">
        <v>660</v>
      </c>
      <c r="C562" s="34" t="s">
        <v>685</v>
      </c>
      <c r="D562" s="34">
        <v>0</v>
      </c>
      <c r="E562" s="76">
        <v>0</v>
      </c>
    </row>
    <row r="563" spans="1:5" x14ac:dyDescent="0.25">
      <c r="A563" s="32" t="s">
        <v>142</v>
      </c>
      <c r="B563" s="32" t="s">
        <v>660</v>
      </c>
      <c r="C563" s="32" t="s">
        <v>686</v>
      </c>
      <c r="D563" s="32">
        <v>0</v>
      </c>
      <c r="E563" s="56">
        <v>0</v>
      </c>
    </row>
    <row r="564" spans="1:5" x14ac:dyDescent="0.25">
      <c r="A564" s="34" t="s">
        <v>142</v>
      </c>
      <c r="B564" s="34" t="s">
        <v>660</v>
      </c>
      <c r="C564" s="34" t="s">
        <v>687</v>
      </c>
      <c r="D564" s="34">
        <v>0</v>
      </c>
      <c r="E564" s="83">
        <v>0</v>
      </c>
    </row>
    <row r="565" spans="1:5" x14ac:dyDescent="0.25">
      <c r="A565" s="12" t="s">
        <v>142</v>
      </c>
      <c r="B565" s="12" t="s">
        <v>660</v>
      </c>
      <c r="C565" s="12" t="s">
        <v>688</v>
      </c>
      <c r="D565" s="12">
        <v>0</v>
      </c>
      <c r="E565" s="77">
        <v>0</v>
      </c>
    </row>
    <row r="566" spans="1:5" x14ac:dyDescent="0.25">
      <c r="A566" s="34" t="s">
        <v>142</v>
      </c>
      <c r="B566" s="34" t="s">
        <v>660</v>
      </c>
      <c r="C566" s="34" t="s">
        <v>689</v>
      </c>
      <c r="D566" s="34">
        <v>0</v>
      </c>
      <c r="E566" s="76">
        <v>0</v>
      </c>
    </row>
    <row r="567" spans="1:5" x14ac:dyDescent="0.25">
      <c r="A567" s="12" t="s">
        <v>142</v>
      </c>
      <c r="B567" s="12" t="s">
        <v>660</v>
      </c>
      <c r="C567" s="12" t="s">
        <v>690</v>
      </c>
      <c r="D567" s="12">
        <v>0</v>
      </c>
      <c r="E567" s="77">
        <v>0</v>
      </c>
    </row>
    <row r="568" spans="1:5" x14ac:dyDescent="0.25">
      <c r="A568" s="34" t="s">
        <v>142</v>
      </c>
      <c r="B568" s="34" t="s">
        <v>660</v>
      </c>
      <c r="C568" s="34" t="s">
        <v>691</v>
      </c>
      <c r="D568" s="34">
        <v>0</v>
      </c>
      <c r="E568" s="76">
        <v>0</v>
      </c>
    </row>
    <row r="569" spans="1:5" x14ac:dyDescent="0.25">
      <c r="A569" s="12" t="s">
        <v>142</v>
      </c>
      <c r="B569" s="12" t="s">
        <v>660</v>
      </c>
      <c r="C569" s="12" t="s">
        <v>692</v>
      </c>
      <c r="D569" s="12">
        <v>0</v>
      </c>
      <c r="E569" s="77">
        <v>0</v>
      </c>
    </row>
    <row r="570" spans="1:5" x14ac:dyDescent="0.25">
      <c r="A570" s="34" t="s">
        <v>142</v>
      </c>
      <c r="B570" s="34" t="s">
        <v>660</v>
      </c>
      <c r="C570" s="34" t="s">
        <v>693</v>
      </c>
      <c r="D570" s="34">
        <v>0</v>
      </c>
      <c r="E570" s="76">
        <v>0</v>
      </c>
    </row>
    <row r="571" spans="1:5" x14ac:dyDescent="0.25">
      <c r="A571" s="32" t="s">
        <v>142</v>
      </c>
      <c r="B571" s="32" t="s">
        <v>660</v>
      </c>
      <c r="C571" s="32" t="s">
        <v>694</v>
      </c>
      <c r="D571" s="32">
        <v>0</v>
      </c>
      <c r="E571" s="56">
        <v>0</v>
      </c>
    </row>
    <row r="572" spans="1:5" x14ac:dyDescent="0.25">
      <c r="A572" s="34" t="s">
        <v>142</v>
      </c>
      <c r="B572" s="34" t="s">
        <v>660</v>
      </c>
      <c r="C572" s="34" t="s">
        <v>695</v>
      </c>
      <c r="D572" s="34">
        <v>0</v>
      </c>
      <c r="E572" s="76">
        <v>0</v>
      </c>
    </row>
    <row r="573" spans="1:5" x14ac:dyDescent="0.25">
      <c r="A573" s="32" t="s">
        <v>142</v>
      </c>
      <c r="B573" s="32" t="s">
        <v>660</v>
      </c>
      <c r="C573" s="32" t="s">
        <v>696</v>
      </c>
      <c r="D573" s="32">
        <v>0</v>
      </c>
      <c r="E573" s="56">
        <v>0</v>
      </c>
    </row>
    <row r="574" spans="1:5" x14ac:dyDescent="0.25">
      <c r="A574" s="34" t="s">
        <v>142</v>
      </c>
      <c r="B574" s="34" t="s">
        <v>660</v>
      </c>
      <c r="C574" s="34" t="s">
        <v>697</v>
      </c>
      <c r="D574" s="34">
        <v>0</v>
      </c>
      <c r="E574" s="83">
        <v>0</v>
      </c>
    </row>
    <row r="575" spans="1:5" x14ac:dyDescent="0.25">
      <c r="A575" s="12" t="s">
        <v>142</v>
      </c>
      <c r="B575" s="12" t="s">
        <v>660</v>
      </c>
      <c r="C575" s="12" t="s">
        <v>698</v>
      </c>
      <c r="D575" s="12">
        <v>0</v>
      </c>
      <c r="E575" s="77">
        <v>0</v>
      </c>
    </row>
    <row r="576" spans="1:5" x14ac:dyDescent="0.25">
      <c r="A576" s="34" t="s">
        <v>142</v>
      </c>
      <c r="B576" s="34" t="s">
        <v>660</v>
      </c>
      <c r="C576" s="34" t="s">
        <v>699</v>
      </c>
      <c r="D576" s="34">
        <v>0</v>
      </c>
      <c r="E576" s="76">
        <v>0</v>
      </c>
    </row>
    <row r="577" spans="1:5" x14ac:dyDescent="0.25">
      <c r="A577" s="12" t="s">
        <v>142</v>
      </c>
      <c r="B577" s="12" t="s">
        <v>660</v>
      </c>
      <c r="C577" s="12" t="s">
        <v>700</v>
      </c>
      <c r="D577" s="12">
        <v>0</v>
      </c>
      <c r="E577" s="77">
        <v>0</v>
      </c>
    </row>
    <row r="578" spans="1:5" x14ac:dyDescent="0.25">
      <c r="A578" s="34" t="s">
        <v>142</v>
      </c>
      <c r="B578" s="34" t="s">
        <v>660</v>
      </c>
      <c r="C578" s="34" t="s">
        <v>701</v>
      </c>
      <c r="D578" s="34">
        <v>0</v>
      </c>
      <c r="E578" s="76">
        <v>0</v>
      </c>
    </row>
    <row r="579" spans="1:5" x14ac:dyDescent="0.25">
      <c r="A579" s="12" t="s">
        <v>142</v>
      </c>
      <c r="B579" s="12" t="s">
        <v>660</v>
      </c>
      <c r="C579" s="12" t="s">
        <v>702</v>
      </c>
      <c r="D579" s="12">
        <v>0</v>
      </c>
      <c r="E579" s="77">
        <v>0</v>
      </c>
    </row>
    <row r="580" spans="1:5" x14ac:dyDescent="0.25">
      <c r="A580" s="34" t="s">
        <v>142</v>
      </c>
      <c r="B580" s="34" t="s">
        <v>660</v>
      </c>
      <c r="C580" s="34" t="s">
        <v>703</v>
      </c>
      <c r="D580" s="34">
        <v>0</v>
      </c>
      <c r="E580" s="76">
        <v>0</v>
      </c>
    </row>
    <row r="581" spans="1:5" x14ac:dyDescent="0.25">
      <c r="A581" s="32" t="s">
        <v>142</v>
      </c>
      <c r="B581" s="32" t="s">
        <v>660</v>
      </c>
      <c r="C581" s="32" t="s">
        <v>704</v>
      </c>
      <c r="D581" s="32">
        <v>0</v>
      </c>
      <c r="E581" s="56">
        <v>0</v>
      </c>
    </row>
    <row r="582" spans="1:5" x14ac:dyDescent="0.25">
      <c r="A582" s="34" t="s">
        <v>142</v>
      </c>
      <c r="B582" s="34" t="s">
        <v>660</v>
      </c>
      <c r="C582" s="34" t="s">
        <v>705</v>
      </c>
      <c r="D582" s="34">
        <v>0</v>
      </c>
      <c r="E582" s="76">
        <v>0</v>
      </c>
    </row>
    <row r="583" spans="1:5" x14ac:dyDescent="0.25">
      <c r="A583" s="12" t="s">
        <v>142</v>
      </c>
      <c r="B583" s="12" t="s">
        <v>660</v>
      </c>
      <c r="C583" s="12" t="s">
        <v>147</v>
      </c>
      <c r="D583" s="12">
        <v>0</v>
      </c>
      <c r="E583" s="77">
        <v>0</v>
      </c>
    </row>
    <row r="584" spans="1:5" x14ac:dyDescent="0.25">
      <c r="A584" s="34" t="s">
        <v>142</v>
      </c>
      <c r="B584" s="34" t="s">
        <v>660</v>
      </c>
      <c r="C584" s="34" t="s">
        <v>706</v>
      </c>
      <c r="D584" s="34">
        <v>0</v>
      </c>
      <c r="E584" s="76">
        <v>0</v>
      </c>
    </row>
    <row r="585" spans="1:5" x14ac:dyDescent="0.25">
      <c r="A585" s="12" t="s">
        <v>142</v>
      </c>
      <c r="B585" s="12" t="s">
        <v>660</v>
      </c>
      <c r="C585" s="12" t="s">
        <v>707</v>
      </c>
      <c r="D585" s="12">
        <v>0</v>
      </c>
      <c r="E585" s="77">
        <v>0</v>
      </c>
    </row>
    <row r="586" spans="1:5" x14ac:dyDescent="0.25">
      <c r="A586" s="34" t="s">
        <v>142</v>
      </c>
      <c r="B586" s="34" t="s">
        <v>660</v>
      </c>
      <c r="C586" s="34" t="s">
        <v>708</v>
      </c>
      <c r="D586" s="34">
        <v>0</v>
      </c>
      <c r="E586" s="76">
        <v>0</v>
      </c>
    </row>
    <row r="587" spans="1:5" x14ac:dyDescent="0.25">
      <c r="A587" s="12" t="s">
        <v>142</v>
      </c>
      <c r="B587" s="12" t="s">
        <v>660</v>
      </c>
      <c r="C587" s="12" t="s">
        <v>709</v>
      </c>
      <c r="D587" s="12">
        <v>0</v>
      </c>
      <c r="E587" s="77">
        <v>0</v>
      </c>
    </row>
    <row r="588" spans="1:5" x14ac:dyDescent="0.25">
      <c r="A588" s="34" t="s">
        <v>142</v>
      </c>
      <c r="B588" s="34" t="s">
        <v>660</v>
      </c>
      <c r="C588" s="34" t="s">
        <v>710</v>
      </c>
      <c r="D588" s="34">
        <v>0</v>
      </c>
      <c r="E588" s="76">
        <v>0</v>
      </c>
    </row>
    <row r="589" spans="1:5" x14ac:dyDescent="0.25">
      <c r="A589" s="32" t="s">
        <v>142</v>
      </c>
      <c r="B589" s="32" t="s">
        <v>660</v>
      </c>
      <c r="C589" s="32" t="s">
        <v>711</v>
      </c>
      <c r="D589" s="32">
        <v>0</v>
      </c>
      <c r="E589" s="56">
        <v>0</v>
      </c>
    </row>
    <row r="590" spans="1:5" x14ac:dyDescent="0.25">
      <c r="A590" s="34" t="s">
        <v>142</v>
      </c>
      <c r="B590" s="34" t="s">
        <v>660</v>
      </c>
      <c r="C590" s="34" t="s">
        <v>712</v>
      </c>
      <c r="D590" s="34">
        <v>0</v>
      </c>
      <c r="E590" s="76">
        <v>0</v>
      </c>
    </row>
    <row r="591" spans="1:5" x14ac:dyDescent="0.25">
      <c r="A591" s="32" t="s">
        <v>142</v>
      </c>
      <c r="B591" s="32" t="s">
        <v>660</v>
      </c>
      <c r="C591" s="32" t="s">
        <v>713</v>
      </c>
      <c r="D591" s="32">
        <v>0</v>
      </c>
      <c r="E591" s="56">
        <v>0</v>
      </c>
    </row>
    <row r="592" spans="1:5" x14ac:dyDescent="0.25">
      <c r="A592" s="34" t="s">
        <v>142</v>
      </c>
      <c r="B592" s="34" t="s">
        <v>660</v>
      </c>
      <c r="C592" s="34" t="s">
        <v>714</v>
      </c>
      <c r="D592" s="34">
        <v>0</v>
      </c>
      <c r="E592" s="76">
        <v>0</v>
      </c>
    </row>
    <row r="593" spans="1:5" x14ac:dyDescent="0.25">
      <c r="A593" s="12" t="s">
        <v>142</v>
      </c>
      <c r="B593" s="12" t="s">
        <v>660</v>
      </c>
      <c r="C593" s="12" t="s">
        <v>715</v>
      </c>
      <c r="D593" s="12">
        <v>0</v>
      </c>
      <c r="E593" s="77">
        <v>0</v>
      </c>
    </row>
    <row r="594" spans="1:5" x14ac:dyDescent="0.25">
      <c r="A594" s="34" t="s">
        <v>142</v>
      </c>
      <c r="B594" s="34" t="s">
        <v>660</v>
      </c>
      <c r="C594" s="34" t="s">
        <v>716</v>
      </c>
      <c r="D594" s="34">
        <v>0</v>
      </c>
      <c r="E594" s="76">
        <v>0</v>
      </c>
    </row>
    <row r="595" spans="1:5" x14ac:dyDescent="0.25">
      <c r="A595" s="12" t="s">
        <v>142</v>
      </c>
      <c r="B595" s="12" t="s">
        <v>660</v>
      </c>
      <c r="C595" s="12" t="s">
        <v>717</v>
      </c>
      <c r="D595" s="12">
        <v>0</v>
      </c>
      <c r="E595" s="77">
        <v>0</v>
      </c>
    </row>
    <row r="596" spans="1:5" x14ac:dyDescent="0.25">
      <c r="A596" s="34" t="s">
        <v>142</v>
      </c>
      <c r="B596" s="34" t="s">
        <v>660</v>
      </c>
      <c r="C596" s="34" t="s">
        <v>718</v>
      </c>
      <c r="D596" s="34">
        <v>0</v>
      </c>
      <c r="E596" s="76">
        <v>0</v>
      </c>
    </row>
    <row r="597" spans="1:5" x14ac:dyDescent="0.25">
      <c r="A597" s="12" t="s">
        <v>142</v>
      </c>
      <c r="B597" s="12" t="s">
        <v>660</v>
      </c>
      <c r="C597" s="12" t="s">
        <v>719</v>
      </c>
      <c r="D597" s="12">
        <v>0</v>
      </c>
      <c r="E597" s="77">
        <v>0</v>
      </c>
    </row>
    <row r="598" spans="1:5" x14ac:dyDescent="0.25">
      <c r="A598" s="34" t="s">
        <v>142</v>
      </c>
      <c r="B598" s="34" t="s">
        <v>660</v>
      </c>
      <c r="C598" s="34" t="s">
        <v>720</v>
      </c>
      <c r="D598" s="34">
        <v>0</v>
      </c>
      <c r="E598" s="76">
        <v>0</v>
      </c>
    </row>
    <row r="599" spans="1:5" x14ac:dyDescent="0.25">
      <c r="A599" s="32" t="s">
        <v>142</v>
      </c>
      <c r="B599" s="32" t="s">
        <v>660</v>
      </c>
      <c r="C599" s="32" t="s">
        <v>721</v>
      </c>
      <c r="D599" s="32">
        <v>0</v>
      </c>
      <c r="E599" s="56">
        <v>0</v>
      </c>
    </row>
    <row r="600" spans="1:5" x14ac:dyDescent="0.25">
      <c r="A600" s="34" t="s">
        <v>142</v>
      </c>
      <c r="B600" s="34" t="s">
        <v>660</v>
      </c>
      <c r="C600" s="34" t="s">
        <v>722</v>
      </c>
      <c r="D600" s="34">
        <v>0</v>
      </c>
      <c r="E600" s="76">
        <v>0</v>
      </c>
    </row>
    <row r="601" spans="1:5" x14ac:dyDescent="0.25">
      <c r="A601" s="12" t="s">
        <v>142</v>
      </c>
      <c r="B601" s="12" t="s">
        <v>660</v>
      </c>
      <c r="C601" s="12" t="s">
        <v>723</v>
      </c>
      <c r="D601" s="12">
        <v>0</v>
      </c>
      <c r="E601" s="77">
        <v>0</v>
      </c>
    </row>
    <row r="602" spans="1:5" x14ac:dyDescent="0.25">
      <c r="A602" s="34" t="s">
        <v>142</v>
      </c>
      <c r="B602" s="34" t="s">
        <v>660</v>
      </c>
      <c r="C602" s="34" t="s">
        <v>724</v>
      </c>
      <c r="D602" s="34">
        <v>0</v>
      </c>
      <c r="E602" s="76">
        <v>0</v>
      </c>
    </row>
    <row r="603" spans="1:5" x14ac:dyDescent="0.25">
      <c r="A603" s="12" t="s">
        <v>142</v>
      </c>
      <c r="B603" s="12" t="s">
        <v>660</v>
      </c>
      <c r="C603" s="12" t="s">
        <v>725</v>
      </c>
      <c r="D603" s="12">
        <v>0</v>
      </c>
      <c r="E603" s="77">
        <v>0</v>
      </c>
    </row>
    <row r="604" spans="1:5" x14ac:dyDescent="0.25">
      <c r="A604" s="34" t="s">
        <v>142</v>
      </c>
      <c r="B604" s="34" t="s">
        <v>660</v>
      </c>
      <c r="C604" s="34" t="s">
        <v>726</v>
      </c>
      <c r="D604" s="34">
        <v>0</v>
      </c>
      <c r="E604" s="76">
        <v>0</v>
      </c>
    </row>
    <row r="605" spans="1:5" x14ac:dyDescent="0.25">
      <c r="A605" s="12" t="s">
        <v>142</v>
      </c>
      <c r="B605" s="12" t="s">
        <v>660</v>
      </c>
      <c r="C605" s="12" t="s">
        <v>727</v>
      </c>
      <c r="D605" s="12">
        <v>0</v>
      </c>
      <c r="E605" s="77">
        <v>0</v>
      </c>
    </row>
    <row r="606" spans="1:5" x14ac:dyDescent="0.25">
      <c r="A606" s="34" t="s">
        <v>142</v>
      </c>
      <c r="B606" s="34" t="s">
        <v>660</v>
      </c>
      <c r="C606" s="34" t="s">
        <v>728</v>
      </c>
      <c r="D606" s="34">
        <v>0</v>
      </c>
      <c r="E606" s="76">
        <v>0</v>
      </c>
    </row>
    <row r="607" spans="1:5" x14ac:dyDescent="0.25">
      <c r="A607" s="32" t="s">
        <v>142</v>
      </c>
      <c r="B607" s="32" t="s">
        <v>660</v>
      </c>
      <c r="C607" s="32" t="s">
        <v>729</v>
      </c>
      <c r="D607" s="32">
        <v>0</v>
      </c>
      <c r="E607" s="56">
        <v>0</v>
      </c>
    </row>
    <row r="608" spans="1:5" x14ac:dyDescent="0.25">
      <c r="A608" s="34" t="s">
        <v>142</v>
      </c>
      <c r="B608" s="34" t="s">
        <v>660</v>
      </c>
      <c r="C608" s="34" t="s">
        <v>730</v>
      </c>
      <c r="D608" s="34">
        <v>0</v>
      </c>
      <c r="E608" s="76">
        <v>0</v>
      </c>
    </row>
    <row r="609" spans="1:5" x14ac:dyDescent="0.25">
      <c r="A609" s="32" t="s">
        <v>142</v>
      </c>
      <c r="B609" s="32" t="s">
        <v>660</v>
      </c>
      <c r="C609" s="32" t="s">
        <v>731</v>
      </c>
      <c r="D609" s="32">
        <v>0</v>
      </c>
      <c r="E609" s="56">
        <v>0</v>
      </c>
    </row>
    <row r="610" spans="1:5" x14ac:dyDescent="0.25">
      <c r="A610" s="34" t="s">
        <v>142</v>
      </c>
      <c r="B610" s="34" t="s">
        <v>660</v>
      </c>
      <c r="C610" s="34" t="s">
        <v>548</v>
      </c>
      <c r="D610" s="34">
        <v>0</v>
      </c>
      <c r="E610" s="76">
        <v>0</v>
      </c>
    </row>
    <row r="611" spans="1:5" x14ac:dyDescent="0.25">
      <c r="A611" s="12" t="s">
        <v>142</v>
      </c>
      <c r="B611" s="12" t="s">
        <v>660</v>
      </c>
      <c r="C611" s="12" t="s">
        <v>732</v>
      </c>
      <c r="D611" s="12">
        <v>0</v>
      </c>
      <c r="E611" s="77">
        <v>0</v>
      </c>
    </row>
    <row r="612" spans="1:5" x14ac:dyDescent="0.25">
      <c r="A612" s="34" t="s">
        <v>142</v>
      </c>
      <c r="B612" s="34" t="s">
        <v>660</v>
      </c>
      <c r="C612" s="34" t="s">
        <v>733</v>
      </c>
      <c r="D612" s="34">
        <v>0</v>
      </c>
      <c r="E612" s="76">
        <v>0</v>
      </c>
    </row>
    <row r="613" spans="1:5" x14ac:dyDescent="0.25">
      <c r="A613" s="12" t="s">
        <v>142</v>
      </c>
      <c r="B613" s="12" t="s">
        <v>660</v>
      </c>
      <c r="C613" s="12" t="s">
        <v>734</v>
      </c>
      <c r="D613" s="12">
        <v>0</v>
      </c>
      <c r="E613" s="77">
        <v>0</v>
      </c>
    </row>
    <row r="614" spans="1:5" x14ac:dyDescent="0.25">
      <c r="A614" s="34" t="s">
        <v>142</v>
      </c>
      <c r="B614" s="34" t="s">
        <v>660</v>
      </c>
      <c r="C614" s="34" t="s">
        <v>365</v>
      </c>
      <c r="D614" s="34">
        <v>0</v>
      </c>
      <c r="E614" s="76">
        <v>0</v>
      </c>
    </row>
    <row r="615" spans="1:5" x14ac:dyDescent="0.25">
      <c r="A615" s="12" t="s">
        <v>142</v>
      </c>
      <c r="B615" s="12" t="s">
        <v>660</v>
      </c>
      <c r="C615" s="12" t="s">
        <v>735</v>
      </c>
      <c r="D615" s="12">
        <v>0</v>
      </c>
      <c r="E615" s="77">
        <v>0</v>
      </c>
    </row>
    <row r="616" spans="1:5" x14ac:dyDescent="0.25">
      <c r="A616" s="34" t="s">
        <v>142</v>
      </c>
      <c r="B616" s="34" t="s">
        <v>660</v>
      </c>
      <c r="C616" s="34" t="s">
        <v>736</v>
      </c>
      <c r="D616" s="34">
        <v>0</v>
      </c>
      <c r="E616" s="76">
        <v>0</v>
      </c>
    </row>
    <row r="617" spans="1:5" x14ac:dyDescent="0.25">
      <c r="A617" s="32" t="s">
        <v>142</v>
      </c>
      <c r="B617" s="32" t="s">
        <v>660</v>
      </c>
      <c r="C617" s="32" t="s">
        <v>737</v>
      </c>
      <c r="D617" s="32">
        <v>0</v>
      </c>
      <c r="E617" s="56">
        <v>0</v>
      </c>
    </row>
    <row r="618" spans="1:5" x14ac:dyDescent="0.25">
      <c r="A618" s="34" t="s">
        <v>142</v>
      </c>
      <c r="B618" s="34" t="s">
        <v>660</v>
      </c>
      <c r="C618" s="34" t="s">
        <v>738</v>
      </c>
      <c r="D618" s="34">
        <v>0</v>
      </c>
      <c r="E618" s="76">
        <v>0</v>
      </c>
    </row>
    <row r="619" spans="1:5" x14ac:dyDescent="0.25">
      <c r="A619" s="12" t="s">
        <v>142</v>
      </c>
      <c r="B619" s="12" t="s">
        <v>660</v>
      </c>
      <c r="C619" s="12" t="s">
        <v>739</v>
      </c>
      <c r="D619" s="12">
        <v>0</v>
      </c>
      <c r="E619" s="77">
        <v>0</v>
      </c>
    </row>
    <row r="620" spans="1:5" x14ac:dyDescent="0.25">
      <c r="A620" s="34" t="s">
        <v>142</v>
      </c>
      <c r="B620" s="34" t="s">
        <v>660</v>
      </c>
      <c r="C620" s="34" t="s">
        <v>740</v>
      </c>
      <c r="D620" s="34">
        <v>0</v>
      </c>
      <c r="E620" s="76">
        <v>0</v>
      </c>
    </row>
    <row r="621" spans="1:5" x14ac:dyDescent="0.25">
      <c r="A621" s="12" t="s">
        <v>142</v>
      </c>
      <c r="B621" s="12" t="s">
        <v>660</v>
      </c>
      <c r="C621" s="12" t="s">
        <v>741</v>
      </c>
      <c r="D621" s="12">
        <v>0</v>
      </c>
      <c r="E621" s="77">
        <v>0</v>
      </c>
    </row>
    <row r="622" spans="1:5" x14ac:dyDescent="0.25">
      <c r="A622" s="34" t="s">
        <v>142</v>
      </c>
      <c r="B622" s="34" t="s">
        <v>660</v>
      </c>
      <c r="C622" s="34" t="s">
        <v>742</v>
      </c>
      <c r="D622" s="34">
        <v>0</v>
      </c>
      <c r="E622" s="76">
        <v>0</v>
      </c>
    </row>
    <row r="623" spans="1:5" x14ac:dyDescent="0.25">
      <c r="A623" s="12" t="s">
        <v>142</v>
      </c>
      <c r="B623" s="12" t="s">
        <v>660</v>
      </c>
      <c r="C623" s="12" t="s">
        <v>743</v>
      </c>
      <c r="D623" s="12">
        <v>0</v>
      </c>
      <c r="E623" s="77">
        <v>0</v>
      </c>
    </row>
    <row r="624" spans="1:5" x14ac:dyDescent="0.25">
      <c r="A624" s="34" t="s">
        <v>142</v>
      </c>
      <c r="B624" s="34" t="s">
        <v>660</v>
      </c>
      <c r="C624" s="34" t="s">
        <v>744</v>
      </c>
      <c r="D624" s="34">
        <v>0</v>
      </c>
      <c r="E624" s="76">
        <v>0</v>
      </c>
    </row>
    <row r="625" spans="1:5" x14ac:dyDescent="0.25">
      <c r="A625" s="32" t="s">
        <v>142</v>
      </c>
      <c r="B625" s="32" t="s">
        <v>660</v>
      </c>
      <c r="C625" s="32" t="s">
        <v>745</v>
      </c>
      <c r="D625" s="32">
        <v>0</v>
      </c>
      <c r="E625" s="56">
        <v>0</v>
      </c>
    </row>
    <row r="626" spans="1:5" x14ac:dyDescent="0.25">
      <c r="A626" s="34" t="s">
        <v>142</v>
      </c>
      <c r="B626" s="34" t="s">
        <v>660</v>
      </c>
      <c r="C626" s="34" t="s">
        <v>746</v>
      </c>
      <c r="D626" s="34">
        <v>0</v>
      </c>
      <c r="E626" s="83">
        <v>0</v>
      </c>
    </row>
    <row r="627" spans="1:5" x14ac:dyDescent="0.25">
      <c r="A627" s="32" t="s">
        <v>142</v>
      </c>
      <c r="B627" s="32" t="s">
        <v>660</v>
      </c>
      <c r="C627" s="32" t="s">
        <v>747</v>
      </c>
      <c r="D627" s="32">
        <v>0</v>
      </c>
      <c r="E627" s="56">
        <v>0</v>
      </c>
    </row>
    <row r="628" spans="1:5" x14ac:dyDescent="0.25">
      <c r="A628" s="34" t="s">
        <v>142</v>
      </c>
      <c r="B628" s="34" t="s">
        <v>660</v>
      </c>
      <c r="C628" s="34" t="s">
        <v>748</v>
      </c>
      <c r="D628" s="34">
        <v>0</v>
      </c>
      <c r="E628" s="76">
        <v>0</v>
      </c>
    </row>
    <row r="629" spans="1:5" x14ac:dyDescent="0.25">
      <c r="A629" s="12" t="s">
        <v>142</v>
      </c>
      <c r="B629" s="12" t="s">
        <v>660</v>
      </c>
      <c r="C629" s="12" t="s">
        <v>749</v>
      </c>
      <c r="D629" s="12">
        <v>0</v>
      </c>
      <c r="E629" s="77">
        <v>0</v>
      </c>
    </row>
    <row r="630" spans="1:5" x14ac:dyDescent="0.25">
      <c r="A630" s="34" t="s">
        <v>142</v>
      </c>
      <c r="B630" s="34" t="s">
        <v>660</v>
      </c>
      <c r="C630" s="34" t="s">
        <v>750</v>
      </c>
      <c r="D630" s="34">
        <v>0</v>
      </c>
      <c r="E630" s="76">
        <v>0</v>
      </c>
    </row>
    <row r="631" spans="1:5" x14ac:dyDescent="0.25">
      <c r="A631" s="12" t="s">
        <v>142</v>
      </c>
      <c r="B631" s="12" t="s">
        <v>660</v>
      </c>
      <c r="C631" s="12" t="s">
        <v>751</v>
      </c>
      <c r="D631" s="12">
        <v>0</v>
      </c>
      <c r="E631" s="77">
        <v>0</v>
      </c>
    </row>
    <row r="632" spans="1:5" x14ac:dyDescent="0.25">
      <c r="A632" s="34" t="s">
        <v>142</v>
      </c>
      <c r="B632" s="34" t="s">
        <v>660</v>
      </c>
      <c r="C632" s="34" t="s">
        <v>752</v>
      </c>
      <c r="D632" s="34">
        <v>0</v>
      </c>
      <c r="E632" s="76">
        <v>0</v>
      </c>
    </row>
    <row r="633" spans="1:5" x14ac:dyDescent="0.25">
      <c r="A633" s="12" t="s">
        <v>142</v>
      </c>
      <c r="B633" s="12" t="s">
        <v>660</v>
      </c>
      <c r="C633" s="12" t="s">
        <v>753</v>
      </c>
      <c r="D633" s="12">
        <v>0</v>
      </c>
      <c r="E633" s="77">
        <v>0</v>
      </c>
    </row>
    <row r="634" spans="1:5" x14ac:dyDescent="0.25">
      <c r="A634" s="34" t="s">
        <v>142</v>
      </c>
      <c r="B634" s="34" t="s">
        <v>660</v>
      </c>
      <c r="C634" s="34" t="s">
        <v>754</v>
      </c>
      <c r="D634" s="34">
        <v>0</v>
      </c>
      <c r="E634" s="76">
        <v>0</v>
      </c>
    </row>
    <row r="635" spans="1:5" x14ac:dyDescent="0.25">
      <c r="A635" s="32" t="s">
        <v>142</v>
      </c>
      <c r="B635" s="32" t="s">
        <v>660</v>
      </c>
      <c r="C635" s="32" t="s">
        <v>755</v>
      </c>
      <c r="D635" s="32">
        <v>0</v>
      </c>
      <c r="E635" s="56">
        <v>0</v>
      </c>
    </row>
    <row r="636" spans="1:5" x14ac:dyDescent="0.25">
      <c r="A636" s="34" t="s">
        <v>142</v>
      </c>
      <c r="B636" s="34" t="s">
        <v>660</v>
      </c>
      <c r="C636" s="34" t="s">
        <v>321</v>
      </c>
      <c r="D636" s="34">
        <v>0</v>
      </c>
      <c r="E636" s="76">
        <v>0</v>
      </c>
    </row>
    <row r="637" spans="1:5" x14ac:dyDescent="0.25">
      <c r="A637" s="12" t="s">
        <v>142</v>
      </c>
      <c r="B637" s="12" t="s">
        <v>660</v>
      </c>
      <c r="C637" s="12" t="s">
        <v>756</v>
      </c>
      <c r="D637" s="12">
        <v>0</v>
      </c>
      <c r="E637" s="77">
        <v>0</v>
      </c>
    </row>
    <row r="638" spans="1:5" x14ac:dyDescent="0.25">
      <c r="A638" s="34" t="s">
        <v>142</v>
      </c>
      <c r="B638" s="34" t="s">
        <v>660</v>
      </c>
      <c r="C638" s="34" t="s">
        <v>757</v>
      </c>
      <c r="D638" s="34">
        <v>0</v>
      </c>
      <c r="E638" s="76">
        <v>0</v>
      </c>
    </row>
    <row r="639" spans="1:5" x14ac:dyDescent="0.25">
      <c r="A639" s="12" t="s">
        <v>142</v>
      </c>
      <c r="B639" s="12" t="s">
        <v>660</v>
      </c>
      <c r="C639" s="12" t="s">
        <v>758</v>
      </c>
      <c r="D639" s="12">
        <v>0</v>
      </c>
      <c r="E639" s="77">
        <v>0</v>
      </c>
    </row>
    <row r="640" spans="1:5" x14ac:dyDescent="0.25">
      <c r="A640" s="34" t="s">
        <v>142</v>
      </c>
      <c r="B640" s="34" t="s">
        <v>660</v>
      </c>
      <c r="C640" s="34" t="s">
        <v>759</v>
      </c>
      <c r="D640" s="34">
        <v>0</v>
      </c>
      <c r="E640" s="76">
        <v>0</v>
      </c>
    </row>
    <row r="641" spans="1:5" x14ac:dyDescent="0.25">
      <c r="A641" s="12" t="s">
        <v>142</v>
      </c>
      <c r="B641" s="12" t="s">
        <v>660</v>
      </c>
      <c r="C641" s="12" t="s">
        <v>760</v>
      </c>
      <c r="D641" s="12">
        <v>0</v>
      </c>
      <c r="E641" s="77">
        <v>0</v>
      </c>
    </row>
    <row r="642" spans="1:5" x14ac:dyDescent="0.25">
      <c r="A642" s="34" t="s">
        <v>142</v>
      </c>
      <c r="B642" s="34" t="s">
        <v>660</v>
      </c>
      <c r="C642" s="34" t="s">
        <v>761</v>
      </c>
      <c r="D642" s="34">
        <v>0</v>
      </c>
      <c r="E642" s="76">
        <v>0</v>
      </c>
    </row>
    <row r="643" spans="1:5" x14ac:dyDescent="0.25">
      <c r="A643" s="32" t="s">
        <v>142</v>
      </c>
      <c r="B643" s="32" t="s">
        <v>660</v>
      </c>
      <c r="C643" s="32" t="s">
        <v>762</v>
      </c>
      <c r="D643" s="32">
        <v>0</v>
      </c>
      <c r="E643" s="56">
        <v>0</v>
      </c>
    </row>
    <row r="644" spans="1:5" x14ac:dyDescent="0.25">
      <c r="A644" s="34" t="s">
        <v>142</v>
      </c>
      <c r="B644" s="34" t="s">
        <v>660</v>
      </c>
      <c r="C644" s="34" t="s">
        <v>763</v>
      </c>
      <c r="D644" s="34">
        <v>0</v>
      </c>
      <c r="E644" s="76">
        <v>0</v>
      </c>
    </row>
    <row r="645" spans="1:5" x14ac:dyDescent="0.25">
      <c r="A645" s="32" t="s">
        <v>142</v>
      </c>
      <c r="B645" s="32" t="s">
        <v>660</v>
      </c>
      <c r="C645" s="32" t="s">
        <v>764</v>
      </c>
      <c r="D645" s="32">
        <v>0</v>
      </c>
      <c r="E645" s="56">
        <v>0</v>
      </c>
    </row>
    <row r="646" spans="1:5" x14ac:dyDescent="0.25">
      <c r="A646" s="34" t="s">
        <v>142</v>
      </c>
      <c r="B646" s="34" t="s">
        <v>660</v>
      </c>
      <c r="C646" s="34" t="s">
        <v>765</v>
      </c>
      <c r="D646" s="34">
        <v>0</v>
      </c>
      <c r="E646" s="76">
        <v>0</v>
      </c>
    </row>
    <row r="647" spans="1:5" x14ac:dyDescent="0.25">
      <c r="A647" s="12" t="s">
        <v>142</v>
      </c>
      <c r="B647" s="12" t="s">
        <v>660</v>
      </c>
      <c r="C647" s="12" t="s">
        <v>766</v>
      </c>
      <c r="D647" s="12">
        <v>0</v>
      </c>
      <c r="E647" s="77">
        <v>0</v>
      </c>
    </row>
    <row r="648" spans="1:5" x14ac:dyDescent="0.25">
      <c r="A648" s="34" t="s">
        <v>142</v>
      </c>
      <c r="B648" s="34" t="s">
        <v>660</v>
      </c>
      <c r="C648" s="34" t="s">
        <v>767</v>
      </c>
      <c r="D648" s="34">
        <v>0</v>
      </c>
      <c r="E648" s="76">
        <v>0</v>
      </c>
    </row>
    <row r="649" spans="1:5" x14ac:dyDescent="0.25">
      <c r="A649" s="12" t="s">
        <v>142</v>
      </c>
      <c r="B649" s="12" t="s">
        <v>660</v>
      </c>
      <c r="C649" s="12" t="s">
        <v>768</v>
      </c>
      <c r="D649" s="12">
        <v>0</v>
      </c>
      <c r="E649" s="77">
        <v>0</v>
      </c>
    </row>
    <row r="650" spans="1:5" x14ac:dyDescent="0.25">
      <c r="A650" s="34" t="s">
        <v>142</v>
      </c>
      <c r="B650" s="34" t="s">
        <v>660</v>
      </c>
      <c r="C650" s="34" t="s">
        <v>769</v>
      </c>
      <c r="D650" s="34">
        <v>0</v>
      </c>
      <c r="E650" s="76">
        <v>0</v>
      </c>
    </row>
    <row r="651" spans="1:5" x14ac:dyDescent="0.25">
      <c r="A651" s="12" t="s">
        <v>142</v>
      </c>
      <c r="B651" s="12" t="s">
        <v>660</v>
      </c>
      <c r="C651" s="12" t="s">
        <v>770</v>
      </c>
      <c r="D651" s="12">
        <v>0</v>
      </c>
      <c r="E651" s="77">
        <v>0</v>
      </c>
    </row>
    <row r="652" spans="1:5" x14ac:dyDescent="0.25">
      <c r="A652" s="34" t="s">
        <v>142</v>
      </c>
      <c r="B652" s="34" t="s">
        <v>660</v>
      </c>
      <c r="C652" s="34" t="s">
        <v>771</v>
      </c>
      <c r="D652" s="34">
        <v>0</v>
      </c>
      <c r="E652" s="76">
        <v>0</v>
      </c>
    </row>
    <row r="653" spans="1:5" x14ac:dyDescent="0.25">
      <c r="A653" s="32" t="s">
        <v>142</v>
      </c>
      <c r="B653" s="32" t="s">
        <v>660</v>
      </c>
      <c r="C653" s="32" t="s">
        <v>772</v>
      </c>
      <c r="D653" s="32">
        <v>0</v>
      </c>
      <c r="E653" s="56">
        <v>0</v>
      </c>
    </row>
    <row r="654" spans="1:5" x14ac:dyDescent="0.25">
      <c r="A654" s="34" t="s">
        <v>142</v>
      </c>
      <c r="B654" s="34" t="s">
        <v>660</v>
      </c>
      <c r="C654" s="34" t="s">
        <v>773</v>
      </c>
      <c r="D654" s="34">
        <v>0</v>
      </c>
      <c r="E654" s="76">
        <v>0</v>
      </c>
    </row>
    <row r="655" spans="1:5" x14ac:dyDescent="0.25">
      <c r="A655" s="12" t="s">
        <v>142</v>
      </c>
      <c r="B655" s="12" t="s">
        <v>660</v>
      </c>
      <c r="C655" s="12" t="s">
        <v>774</v>
      </c>
      <c r="D655" s="12">
        <v>0</v>
      </c>
      <c r="E655" s="77">
        <v>0</v>
      </c>
    </row>
    <row r="656" spans="1:5" x14ac:dyDescent="0.25">
      <c r="A656" s="34" t="s">
        <v>142</v>
      </c>
      <c r="B656" s="34" t="s">
        <v>660</v>
      </c>
      <c r="C656" s="34" t="s">
        <v>775</v>
      </c>
      <c r="D656" s="34">
        <v>0</v>
      </c>
      <c r="E656" s="76">
        <v>0</v>
      </c>
    </row>
    <row r="657" spans="1:5" x14ac:dyDescent="0.25">
      <c r="A657" s="12" t="s">
        <v>142</v>
      </c>
      <c r="B657" s="12" t="s">
        <v>660</v>
      </c>
      <c r="C657" s="12" t="s">
        <v>776</v>
      </c>
      <c r="D657" s="12">
        <v>0</v>
      </c>
      <c r="E657" s="77">
        <v>0</v>
      </c>
    </row>
    <row r="658" spans="1:5" x14ac:dyDescent="0.25">
      <c r="A658" s="34" t="s">
        <v>142</v>
      </c>
      <c r="B658" s="34" t="s">
        <v>660</v>
      </c>
      <c r="C658" s="34" t="s">
        <v>777</v>
      </c>
      <c r="D658" s="34">
        <v>0</v>
      </c>
      <c r="E658" s="76">
        <v>0</v>
      </c>
    </row>
    <row r="659" spans="1:5" x14ac:dyDescent="0.25">
      <c r="A659" s="12" t="s">
        <v>142</v>
      </c>
      <c r="B659" s="12" t="s">
        <v>660</v>
      </c>
      <c r="C659" s="12" t="s">
        <v>778</v>
      </c>
      <c r="D659" s="12">
        <v>0</v>
      </c>
      <c r="E659" s="77">
        <v>0</v>
      </c>
    </row>
    <row r="660" spans="1:5" x14ac:dyDescent="0.25">
      <c r="A660" s="34" t="s">
        <v>142</v>
      </c>
      <c r="B660" s="34" t="s">
        <v>660</v>
      </c>
      <c r="C660" s="34" t="s">
        <v>779</v>
      </c>
      <c r="D660" s="34">
        <v>0</v>
      </c>
      <c r="E660" s="76">
        <v>0</v>
      </c>
    </row>
    <row r="661" spans="1:5" x14ac:dyDescent="0.25">
      <c r="A661" s="32" t="s">
        <v>142</v>
      </c>
      <c r="B661" s="32" t="s">
        <v>142</v>
      </c>
      <c r="C661" s="32" t="s">
        <v>780</v>
      </c>
      <c r="D661" s="32">
        <v>0</v>
      </c>
      <c r="E661" s="56">
        <v>0</v>
      </c>
    </row>
    <row r="662" spans="1:5" x14ac:dyDescent="0.25">
      <c r="A662" s="34" t="s">
        <v>142</v>
      </c>
      <c r="B662" s="34" t="s">
        <v>142</v>
      </c>
      <c r="C662" s="34" t="s">
        <v>781</v>
      </c>
      <c r="D662" s="34">
        <v>0</v>
      </c>
      <c r="E662" s="76">
        <v>0</v>
      </c>
    </row>
    <row r="663" spans="1:5" x14ac:dyDescent="0.25">
      <c r="A663" s="32" t="s">
        <v>142</v>
      </c>
      <c r="B663" s="32" t="s">
        <v>142</v>
      </c>
      <c r="C663" s="32" t="s">
        <v>782</v>
      </c>
      <c r="D663" s="32">
        <v>0</v>
      </c>
      <c r="E663" s="56">
        <v>0</v>
      </c>
    </row>
    <row r="664" spans="1:5" x14ac:dyDescent="0.25">
      <c r="A664" s="34" t="s">
        <v>142</v>
      </c>
      <c r="B664" s="34" t="s">
        <v>142</v>
      </c>
      <c r="C664" s="34" t="s">
        <v>783</v>
      </c>
      <c r="D664" s="34">
        <v>0</v>
      </c>
      <c r="E664" s="76">
        <v>0</v>
      </c>
    </row>
    <row r="665" spans="1:5" x14ac:dyDescent="0.25">
      <c r="A665" s="12" t="s">
        <v>142</v>
      </c>
      <c r="B665" s="12" t="s">
        <v>142</v>
      </c>
      <c r="C665" s="12" t="s">
        <v>784</v>
      </c>
      <c r="D665" s="12">
        <v>0</v>
      </c>
      <c r="E665" s="77">
        <v>0</v>
      </c>
    </row>
    <row r="666" spans="1:5" x14ac:dyDescent="0.25">
      <c r="A666" s="34" t="s">
        <v>142</v>
      </c>
      <c r="B666" s="34" t="s">
        <v>142</v>
      </c>
      <c r="C666" s="34" t="s">
        <v>785</v>
      </c>
      <c r="D666" s="34">
        <v>0</v>
      </c>
      <c r="E666" s="76">
        <v>0</v>
      </c>
    </row>
    <row r="667" spans="1:5" x14ac:dyDescent="0.25">
      <c r="A667" s="12" t="s">
        <v>142</v>
      </c>
      <c r="B667" s="12" t="s">
        <v>142</v>
      </c>
      <c r="C667" s="12" t="s">
        <v>786</v>
      </c>
      <c r="D667" s="12">
        <v>0</v>
      </c>
      <c r="E667" s="77">
        <v>0</v>
      </c>
    </row>
    <row r="668" spans="1:5" x14ac:dyDescent="0.25">
      <c r="A668" s="34" t="s">
        <v>142</v>
      </c>
      <c r="B668" s="34" t="s">
        <v>142</v>
      </c>
      <c r="C668" s="34" t="s">
        <v>787</v>
      </c>
      <c r="D668" s="34">
        <v>0</v>
      </c>
      <c r="E668" s="76">
        <v>0</v>
      </c>
    </row>
    <row r="669" spans="1:5" x14ac:dyDescent="0.25">
      <c r="A669" s="12" t="s">
        <v>142</v>
      </c>
      <c r="B669" s="12" t="s">
        <v>142</v>
      </c>
      <c r="C669" s="12" t="s">
        <v>788</v>
      </c>
      <c r="D669" s="12">
        <v>0</v>
      </c>
      <c r="E669" s="77">
        <v>0</v>
      </c>
    </row>
    <row r="670" spans="1:5" x14ac:dyDescent="0.25">
      <c r="A670" s="34" t="s">
        <v>142</v>
      </c>
      <c r="B670" s="34" t="s">
        <v>142</v>
      </c>
      <c r="C670" s="34" t="s">
        <v>789</v>
      </c>
      <c r="D670" s="34">
        <v>0</v>
      </c>
      <c r="E670" s="76">
        <v>0</v>
      </c>
    </row>
    <row r="671" spans="1:5" x14ac:dyDescent="0.25">
      <c r="A671" s="32" t="s">
        <v>142</v>
      </c>
      <c r="B671" s="32" t="s">
        <v>142</v>
      </c>
      <c r="C671" s="32" t="s">
        <v>790</v>
      </c>
      <c r="D671" s="32">
        <v>0</v>
      </c>
      <c r="E671" s="56">
        <v>0</v>
      </c>
    </row>
    <row r="672" spans="1:5" x14ac:dyDescent="0.25">
      <c r="A672" s="34" t="s">
        <v>142</v>
      </c>
      <c r="B672" s="34" t="s">
        <v>142</v>
      </c>
      <c r="C672" s="34" t="s">
        <v>791</v>
      </c>
      <c r="D672" s="34">
        <v>0</v>
      </c>
      <c r="E672" s="76">
        <v>0</v>
      </c>
    </row>
    <row r="673" spans="1:5" x14ac:dyDescent="0.25">
      <c r="A673" s="12" t="s">
        <v>142</v>
      </c>
      <c r="B673" s="12" t="s">
        <v>142</v>
      </c>
      <c r="C673" s="12" t="s">
        <v>792</v>
      </c>
      <c r="D673" s="12">
        <v>0</v>
      </c>
      <c r="E673" s="77">
        <v>0</v>
      </c>
    </row>
    <row r="674" spans="1:5" x14ac:dyDescent="0.25">
      <c r="A674" s="34" t="s">
        <v>142</v>
      </c>
      <c r="B674" s="34" t="s">
        <v>142</v>
      </c>
      <c r="C674" s="34" t="s">
        <v>793</v>
      </c>
      <c r="D674" s="34">
        <v>0</v>
      </c>
      <c r="E674" s="76">
        <v>0</v>
      </c>
    </row>
    <row r="675" spans="1:5" x14ac:dyDescent="0.25">
      <c r="A675" s="12" t="s">
        <v>142</v>
      </c>
      <c r="B675" s="12" t="s">
        <v>142</v>
      </c>
      <c r="C675" s="12" t="s">
        <v>794</v>
      </c>
      <c r="D675" s="12">
        <v>0</v>
      </c>
      <c r="E675" s="77">
        <v>0</v>
      </c>
    </row>
    <row r="676" spans="1:5" x14ac:dyDescent="0.25">
      <c r="A676" s="34" t="s">
        <v>142</v>
      </c>
      <c r="B676" s="34" t="s">
        <v>142</v>
      </c>
      <c r="C676" s="34" t="s">
        <v>795</v>
      </c>
      <c r="D676" s="34">
        <v>0</v>
      </c>
      <c r="E676" s="76">
        <v>0</v>
      </c>
    </row>
    <row r="677" spans="1:5" x14ac:dyDescent="0.25">
      <c r="A677" s="12" t="s">
        <v>142</v>
      </c>
      <c r="B677" s="12" t="s">
        <v>142</v>
      </c>
      <c r="C677" s="12" t="s">
        <v>796</v>
      </c>
      <c r="D677" s="12">
        <v>0</v>
      </c>
      <c r="E677" s="77">
        <v>0</v>
      </c>
    </row>
    <row r="678" spans="1:5" x14ac:dyDescent="0.25">
      <c r="A678" s="34" t="s">
        <v>142</v>
      </c>
      <c r="B678" s="34" t="s">
        <v>142</v>
      </c>
      <c r="C678" s="34" t="s">
        <v>797</v>
      </c>
      <c r="D678" s="34">
        <v>0</v>
      </c>
      <c r="E678" s="76">
        <v>0</v>
      </c>
    </row>
    <row r="679" spans="1:5" x14ac:dyDescent="0.25">
      <c r="A679" s="32" t="s">
        <v>142</v>
      </c>
      <c r="B679" s="32" t="s">
        <v>142</v>
      </c>
      <c r="C679" s="32" t="s">
        <v>798</v>
      </c>
      <c r="D679" s="32">
        <v>0</v>
      </c>
      <c r="E679" s="56">
        <v>0</v>
      </c>
    </row>
    <row r="680" spans="1:5" x14ac:dyDescent="0.25">
      <c r="A680" s="34" t="s">
        <v>142</v>
      </c>
      <c r="B680" s="34" t="s">
        <v>142</v>
      </c>
      <c r="C680" s="34" t="s">
        <v>799</v>
      </c>
      <c r="D680" s="34">
        <v>0</v>
      </c>
      <c r="E680" s="76">
        <v>0</v>
      </c>
    </row>
    <row r="681" spans="1:5" x14ac:dyDescent="0.25">
      <c r="A681" s="32" t="s">
        <v>142</v>
      </c>
      <c r="B681" s="32" t="s">
        <v>142</v>
      </c>
      <c r="C681" s="32" t="s">
        <v>800</v>
      </c>
      <c r="D681" s="32">
        <v>0</v>
      </c>
      <c r="E681" s="56">
        <v>0</v>
      </c>
    </row>
    <row r="682" spans="1:5" x14ac:dyDescent="0.25">
      <c r="A682" s="34" t="s">
        <v>142</v>
      </c>
      <c r="B682" s="34" t="s">
        <v>142</v>
      </c>
      <c r="C682" s="34" t="s">
        <v>801</v>
      </c>
      <c r="D682" s="34">
        <v>0</v>
      </c>
      <c r="E682" s="76">
        <v>0</v>
      </c>
    </row>
    <row r="683" spans="1:5" x14ac:dyDescent="0.25">
      <c r="A683" s="12" t="s">
        <v>142</v>
      </c>
      <c r="B683" s="12" t="s">
        <v>142</v>
      </c>
      <c r="C683" s="12" t="s">
        <v>802</v>
      </c>
      <c r="D683" s="12">
        <v>0</v>
      </c>
      <c r="E683" s="77">
        <v>0</v>
      </c>
    </row>
    <row r="684" spans="1:5" x14ac:dyDescent="0.25">
      <c r="A684" s="34" t="s">
        <v>142</v>
      </c>
      <c r="B684" s="34" t="s">
        <v>142</v>
      </c>
      <c r="C684" s="34" t="s">
        <v>803</v>
      </c>
      <c r="D684" s="34">
        <v>0</v>
      </c>
      <c r="E684" s="76">
        <v>0</v>
      </c>
    </row>
    <row r="685" spans="1:5" x14ac:dyDescent="0.25">
      <c r="A685" s="12" t="s">
        <v>142</v>
      </c>
      <c r="B685" s="12" t="s">
        <v>142</v>
      </c>
      <c r="C685" s="12" t="s">
        <v>804</v>
      </c>
      <c r="D685" s="12">
        <v>0</v>
      </c>
      <c r="E685" s="77">
        <v>0</v>
      </c>
    </row>
    <row r="686" spans="1:5" x14ac:dyDescent="0.25">
      <c r="A686" s="34" t="s">
        <v>142</v>
      </c>
      <c r="B686" s="34" t="s">
        <v>142</v>
      </c>
      <c r="C686" s="34" t="s">
        <v>805</v>
      </c>
      <c r="D686" s="34">
        <v>0</v>
      </c>
      <c r="E686" s="76">
        <v>0</v>
      </c>
    </row>
    <row r="687" spans="1:5" x14ac:dyDescent="0.25">
      <c r="A687" s="12" t="s">
        <v>142</v>
      </c>
      <c r="B687" s="12" t="s">
        <v>142</v>
      </c>
      <c r="C687" s="12" t="s">
        <v>806</v>
      </c>
      <c r="D687" s="12">
        <v>0</v>
      </c>
      <c r="E687" s="77">
        <v>0</v>
      </c>
    </row>
    <row r="688" spans="1:5" x14ac:dyDescent="0.25">
      <c r="A688" s="34" t="s">
        <v>142</v>
      </c>
      <c r="B688" s="34" t="s">
        <v>142</v>
      </c>
      <c r="C688" s="34" t="s">
        <v>807</v>
      </c>
      <c r="D688" s="34">
        <v>0</v>
      </c>
      <c r="E688" s="76">
        <v>0</v>
      </c>
    </row>
    <row r="689" spans="1:5" x14ac:dyDescent="0.25">
      <c r="A689" s="32" t="s">
        <v>142</v>
      </c>
      <c r="B689" s="32" t="s">
        <v>142</v>
      </c>
      <c r="C689" s="32" t="s">
        <v>808</v>
      </c>
      <c r="D689" s="32">
        <v>0</v>
      </c>
      <c r="E689" s="56">
        <v>0</v>
      </c>
    </row>
    <row r="690" spans="1:5" x14ac:dyDescent="0.25">
      <c r="A690" s="34" t="s">
        <v>142</v>
      </c>
      <c r="B690" s="34" t="s">
        <v>142</v>
      </c>
      <c r="C690" s="34" t="s">
        <v>809</v>
      </c>
      <c r="D690" s="34">
        <v>0</v>
      </c>
      <c r="E690" s="76">
        <v>0</v>
      </c>
    </row>
    <row r="691" spans="1:5" x14ac:dyDescent="0.25">
      <c r="A691" s="12" t="s">
        <v>142</v>
      </c>
      <c r="B691" s="12" t="s">
        <v>142</v>
      </c>
      <c r="C691" s="12" t="s">
        <v>810</v>
      </c>
      <c r="D691" s="12">
        <v>1</v>
      </c>
      <c r="E691" s="77">
        <v>7.1428571428571425E-2</v>
      </c>
    </row>
    <row r="692" spans="1:5" x14ac:dyDescent="0.25">
      <c r="A692" s="34" t="s">
        <v>142</v>
      </c>
      <c r="B692" s="34" t="s">
        <v>142</v>
      </c>
      <c r="C692" s="34" t="s">
        <v>811</v>
      </c>
      <c r="D692" s="34">
        <v>0</v>
      </c>
      <c r="E692" s="76">
        <v>0</v>
      </c>
    </row>
    <row r="693" spans="1:5" x14ac:dyDescent="0.25">
      <c r="A693" s="12" t="s">
        <v>142</v>
      </c>
      <c r="B693" s="12" t="s">
        <v>142</v>
      </c>
      <c r="C693" s="12" t="s">
        <v>812</v>
      </c>
      <c r="D693" s="12">
        <v>1</v>
      </c>
      <c r="E693" s="77">
        <v>7.1428571428571425E-2</v>
      </c>
    </row>
    <row r="694" spans="1:5" x14ac:dyDescent="0.25">
      <c r="A694" s="34" t="s">
        <v>142</v>
      </c>
      <c r="B694" s="34" t="s">
        <v>142</v>
      </c>
      <c r="C694" s="34" t="s">
        <v>813</v>
      </c>
      <c r="D694" s="34">
        <v>0</v>
      </c>
      <c r="E694" s="76">
        <v>0</v>
      </c>
    </row>
    <row r="695" spans="1:5" x14ac:dyDescent="0.25">
      <c r="A695" s="12" t="s">
        <v>142</v>
      </c>
      <c r="B695" s="12" t="s">
        <v>142</v>
      </c>
      <c r="C695" s="12" t="s">
        <v>814</v>
      </c>
      <c r="D695" s="12">
        <v>0</v>
      </c>
      <c r="E695" s="77">
        <v>0</v>
      </c>
    </row>
    <row r="696" spans="1:5" x14ac:dyDescent="0.25">
      <c r="A696" s="34" t="s">
        <v>142</v>
      </c>
      <c r="B696" s="34" t="s">
        <v>142</v>
      </c>
      <c r="C696" s="34" t="s">
        <v>815</v>
      </c>
      <c r="D696" s="34">
        <v>0</v>
      </c>
      <c r="E696" s="76">
        <v>0</v>
      </c>
    </row>
    <row r="697" spans="1:5" x14ac:dyDescent="0.25">
      <c r="A697" s="32" t="s">
        <v>142</v>
      </c>
      <c r="B697" s="32" t="s">
        <v>142</v>
      </c>
      <c r="C697" s="32" t="s">
        <v>816</v>
      </c>
      <c r="D697" s="32">
        <v>0</v>
      </c>
      <c r="E697" s="56">
        <v>0</v>
      </c>
    </row>
    <row r="698" spans="1:5" x14ac:dyDescent="0.25">
      <c r="A698" s="34" t="s">
        <v>142</v>
      </c>
      <c r="B698" s="34" t="s">
        <v>142</v>
      </c>
      <c r="C698" s="34" t="s">
        <v>817</v>
      </c>
      <c r="D698" s="34">
        <v>0</v>
      </c>
      <c r="E698" s="76">
        <v>0</v>
      </c>
    </row>
    <row r="699" spans="1:5" x14ac:dyDescent="0.25">
      <c r="A699" s="32" t="s">
        <v>142</v>
      </c>
      <c r="B699" s="32" t="s">
        <v>142</v>
      </c>
      <c r="C699" s="32" t="s">
        <v>818</v>
      </c>
      <c r="D699" s="32">
        <v>0</v>
      </c>
      <c r="E699" s="56">
        <v>0</v>
      </c>
    </row>
    <row r="700" spans="1:5" x14ac:dyDescent="0.25">
      <c r="A700" s="34" t="s">
        <v>142</v>
      </c>
      <c r="B700" s="34" t="s">
        <v>142</v>
      </c>
      <c r="C700" s="34" t="s">
        <v>819</v>
      </c>
      <c r="D700" s="34">
        <v>0</v>
      </c>
      <c r="E700" s="76">
        <v>0</v>
      </c>
    </row>
    <row r="701" spans="1:5" x14ac:dyDescent="0.25">
      <c r="A701" s="12" t="s">
        <v>142</v>
      </c>
      <c r="B701" s="12" t="s">
        <v>142</v>
      </c>
      <c r="C701" s="12" t="s">
        <v>820</v>
      </c>
      <c r="D701" s="12">
        <v>0</v>
      </c>
      <c r="E701" s="77">
        <v>0</v>
      </c>
    </row>
    <row r="702" spans="1:5" x14ac:dyDescent="0.25">
      <c r="A702" s="34" t="s">
        <v>142</v>
      </c>
      <c r="B702" s="34" t="s">
        <v>142</v>
      </c>
      <c r="C702" s="34" t="s">
        <v>821</v>
      </c>
      <c r="D702" s="34">
        <v>0</v>
      </c>
      <c r="E702" s="76">
        <v>0</v>
      </c>
    </row>
    <row r="703" spans="1:5" x14ac:dyDescent="0.25">
      <c r="A703" s="12" t="s">
        <v>142</v>
      </c>
      <c r="B703" s="12" t="s">
        <v>142</v>
      </c>
      <c r="C703" s="12" t="s">
        <v>822</v>
      </c>
      <c r="D703" s="12">
        <v>0</v>
      </c>
      <c r="E703" s="77">
        <v>0</v>
      </c>
    </row>
    <row r="704" spans="1:5" x14ac:dyDescent="0.25">
      <c r="A704" s="34" t="s">
        <v>142</v>
      </c>
      <c r="B704" s="34" t="s">
        <v>142</v>
      </c>
      <c r="C704" s="34" t="s">
        <v>823</v>
      </c>
      <c r="D704" s="34">
        <v>0</v>
      </c>
      <c r="E704" s="76">
        <v>0</v>
      </c>
    </row>
    <row r="705" spans="1:5" x14ac:dyDescent="0.25">
      <c r="A705" s="12" t="s">
        <v>142</v>
      </c>
      <c r="B705" s="12" t="s">
        <v>142</v>
      </c>
      <c r="C705" s="12" t="s">
        <v>824</v>
      </c>
      <c r="D705" s="12">
        <v>0</v>
      </c>
      <c r="E705" s="77">
        <v>0</v>
      </c>
    </row>
    <row r="706" spans="1:5" x14ac:dyDescent="0.25">
      <c r="A706" s="34" t="s">
        <v>142</v>
      </c>
      <c r="B706" s="34" t="s">
        <v>142</v>
      </c>
      <c r="C706" s="34" t="s">
        <v>825</v>
      </c>
      <c r="D706" s="34">
        <v>0</v>
      </c>
      <c r="E706" s="76">
        <v>0</v>
      </c>
    </row>
    <row r="707" spans="1:5" x14ac:dyDescent="0.25">
      <c r="A707" s="32" t="s">
        <v>142</v>
      </c>
      <c r="B707" s="32" t="s">
        <v>142</v>
      </c>
      <c r="C707" s="32" t="s">
        <v>826</v>
      </c>
      <c r="D707" s="32">
        <v>0</v>
      </c>
      <c r="E707" s="56">
        <v>0</v>
      </c>
    </row>
    <row r="708" spans="1:5" x14ac:dyDescent="0.25">
      <c r="A708" s="34" t="s">
        <v>142</v>
      </c>
      <c r="B708" s="34" t="s">
        <v>142</v>
      </c>
      <c r="C708" s="34" t="s">
        <v>827</v>
      </c>
      <c r="D708" s="34">
        <v>0</v>
      </c>
      <c r="E708" s="76">
        <v>0</v>
      </c>
    </row>
    <row r="709" spans="1:5" x14ac:dyDescent="0.25">
      <c r="A709" s="12" t="s">
        <v>142</v>
      </c>
      <c r="B709" s="12" t="s">
        <v>142</v>
      </c>
      <c r="C709" s="12" t="s">
        <v>828</v>
      </c>
      <c r="D709" s="12">
        <v>0</v>
      </c>
      <c r="E709" s="77">
        <v>0</v>
      </c>
    </row>
    <row r="710" spans="1:5" x14ac:dyDescent="0.25">
      <c r="A710" s="34" t="s">
        <v>142</v>
      </c>
      <c r="B710" s="34" t="s">
        <v>142</v>
      </c>
      <c r="C710" s="34" t="s">
        <v>829</v>
      </c>
      <c r="D710" s="34">
        <v>0</v>
      </c>
      <c r="E710" s="76">
        <v>0</v>
      </c>
    </row>
    <row r="711" spans="1:5" x14ac:dyDescent="0.25">
      <c r="A711" s="12" t="s">
        <v>142</v>
      </c>
      <c r="B711" s="12" t="s">
        <v>142</v>
      </c>
      <c r="C711" s="12" t="s">
        <v>830</v>
      </c>
      <c r="D711" s="12">
        <v>0</v>
      </c>
      <c r="E711" s="77">
        <v>0</v>
      </c>
    </row>
    <row r="712" spans="1:5" x14ac:dyDescent="0.25">
      <c r="A712" s="34" t="s">
        <v>142</v>
      </c>
      <c r="B712" s="34" t="s">
        <v>142</v>
      </c>
      <c r="C712" s="34" t="s">
        <v>831</v>
      </c>
      <c r="D712" s="34">
        <v>0</v>
      </c>
      <c r="E712" s="76">
        <v>0</v>
      </c>
    </row>
    <row r="713" spans="1:5" x14ac:dyDescent="0.25">
      <c r="A713" s="12" t="s">
        <v>142</v>
      </c>
      <c r="B713" s="12" t="s">
        <v>142</v>
      </c>
      <c r="C713" s="12" t="s">
        <v>832</v>
      </c>
      <c r="D713" s="12">
        <v>0</v>
      </c>
      <c r="E713" s="77">
        <v>0</v>
      </c>
    </row>
    <row r="714" spans="1:5" x14ac:dyDescent="0.25">
      <c r="A714" s="34" t="s">
        <v>142</v>
      </c>
      <c r="B714" s="34" t="s">
        <v>142</v>
      </c>
      <c r="C714" s="34" t="s">
        <v>610</v>
      </c>
      <c r="D714" s="34">
        <v>0</v>
      </c>
      <c r="E714" s="76">
        <v>0</v>
      </c>
    </row>
    <row r="715" spans="1:5" x14ac:dyDescent="0.25">
      <c r="A715" s="32" t="s">
        <v>142</v>
      </c>
      <c r="B715" s="32" t="s">
        <v>142</v>
      </c>
      <c r="C715" s="32" t="s">
        <v>833</v>
      </c>
      <c r="D715" s="32">
        <v>0</v>
      </c>
      <c r="E715" s="56">
        <v>0</v>
      </c>
    </row>
    <row r="716" spans="1:5" x14ac:dyDescent="0.25">
      <c r="A716" s="34" t="s">
        <v>142</v>
      </c>
      <c r="B716" s="34" t="s">
        <v>142</v>
      </c>
      <c r="C716" s="34" t="s">
        <v>196</v>
      </c>
      <c r="D716" s="34">
        <v>0</v>
      </c>
      <c r="E716" s="76">
        <v>0</v>
      </c>
    </row>
    <row r="717" spans="1:5" x14ac:dyDescent="0.25">
      <c r="A717" s="32" t="s">
        <v>142</v>
      </c>
      <c r="B717" s="32" t="s">
        <v>142</v>
      </c>
      <c r="C717" s="32" t="s">
        <v>834</v>
      </c>
      <c r="D717" s="32">
        <v>2</v>
      </c>
      <c r="E717" s="56">
        <v>0.14285714285714285</v>
      </c>
    </row>
    <row r="718" spans="1:5" x14ac:dyDescent="0.25">
      <c r="A718" s="34" t="s">
        <v>142</v>
      </c>
      <c r="B718" s="34" t="s">
        <v>142</v>
      </c>
      <c r="C718" s="34" t="s">
        <v>835</v>
      </c>
      <c r="D718" s="34">
        <v>1</v>
      </c>
      <c r="E718" s="76">
        <v>7.1428571428571425E-2</v>
      </c>
    </row>
    <row r="719" spans="1:5" x14ac:dyDescent="0.25">
      <c r="A719" s="12" t="s">
        <v>142</v>
      </c>
      <c r="B719" s="12" t="s">
        <v>142</v>
      </c>
      <c r="C719" s="12" t="s">
        <v>836</v>
      </c>
      <c r="D719" s="12">
        <v>0</v>
      </c>
      <c r="E719" s="77">
        <v>0</v>
      </c>
    </row>
    <row r="720" spans="1:5" x14ac:dyDescent="0.25">
      <c r="A720" s="34" t="s">
        <v>142</v>
      </c>
      <c r="B720" s="34" t="s">
        <v>142</v>
      </c>
      <c r="C720" s="34" t="s">
        <v>837</v>
      </c>
      <c r="D720" s="34">
        <v>0</v>
      </c>
      <c r="E720" s="76">
        <v>0</v>
      </c>
    </row>
    <row r="721" spans="1:5" x14ac:dyDescent="0.25">
      <c r="A721" s="12" t="s">
        <v>142</v>
      </c>
      <c r="B721" s="12" t="s">
        <v>142</v>
      </c>
      <c r="C721" s="12" t="s">
        <v>838</v>
      </c>
      <c r="D721" s="12">
        <v>0</v>
      </c>
      <c r="E721" s="77">
        <v>0</v>
      </c>
    </row>
    <row r="722" spans="1:5" x14ac:dyDescent="0.25">
      <c r="A722" s="34" t="s">
        <v>142</v>
      </c>
      <c r="B722" s="34" t="s">
        <v>142</v>
      </c>
      <c r="C722" s="34" t="s">
        <v>839</v>
      </c>
      <c r="D722" s="34">
        <v>0</v>
      </c>
      <c r="E722" s="76">
        <v>0</v>
      </c>
    </row>
    <row r="723" spans="1:5" x14ac:dyDescent="0.25">
      <c r="A723" s="12" t="s">
        <v>142</v>
      </c>
      <c r="B723" s="12" t="s">
        <v>142</v>
      </c>
      <c r="C723" s="12" t="s">
        <v>840</v>
      </c>
      <c r="D723" s="12">
        <v>0</v>
      </c>
      <c r="E723" s="77">
        <v>0</v>
      </c>
    </row>
    <row r="724" spans="1:5" x14ac:dyDescent="0.25">
      <c r="A724" s="34" t="s">
        <v>142</v>
      </c>
      <c r="B724" s="34" t="s">
        <v>142</v>
      </c>
      <c r="C724" s="34" t="s">
        <v>432</v>
      </c>
      <c r="D724" s="34">
        <v>0</v>
      </c>
      <c r="E724" s="76">
        <v>0</v>
      </c>
    </row>
    <row r="725" spans="1:5" x14ac:dyDescent="0.25">
      <c r="A725" s="32" t="s">
        <v>142</v>
      </c>
      <c r="B725" s="32" t="s">
        <v>142</v>
      </c>
      <c r="C725" s="32" t="s">
        <v>841</v>
      </c>
      <c r="D725" s="32">
        <v>0</v>
      </c>
      <c r="E725" s="56">
        <v>0</v>
      </c>
    </row>
    <row r="726" spans="1:5" x14ac:dyDescent="0.25">
      <c r="A726" s="34" t="s">
        <v>142</v>
      </c>
      <c r="B726" s="34" t="s">
        <v>142</v>
      </c>
      <c r="C726" s="34" t="s">
        <v>842</v>
      </c>
      <c r="D726" s="34">
        <v>0</v>
      </c>
      <c r="E726" s="76">
        <v>0</v>
      </c>
    </row>
    <row r="727" spans="1:5" x14ac:dyDescent="0.25">
      <c r="A727" s="12" t="s">
        <v>142</v>
      </c>
      <c r="B727" s="12" t="s">
        <v>142</v>
      </c>
      <c r="C727" s="12" t="s">
        <v>843</v>
      </c>
      <c r="D727" s="12">
        <v>0</v>
      </c>
      <c r="E727" s="77">
        <v>0</v>
      </c>
    </row>
    <row r="728" spans="1:5" x14ac:dyDescent="0.25">
      <c r="A728" s="34" t="s">
        <v>142</v>
      </c>
      <c r="B728" s="34" t="s">
        <v>142</v>
      </c>
      <c r="C728" s="34" t="s">
        <v>844</v>
      </c>
      <c r="D728" s="34">
        <v>0</v>
      </c>
      <c r="E728" s="76">
        <v>0</v>
      </c>
    </row>
    <row r="729" spans="1:5" x14ac:dyDescent="0.25">
      <c r="A729" s="12" t="s">
        <v>142</v>
      </c>
      <c r="B729" s="12" t="s">
        <v>142</v>
      </c>
      <c r="C729" s="12" t="s">
        <v>845</v>
      </c>
      <c r="D729" s="12">
        <v>0</v>
      </c>
      <c r="E729" s="77">
        <v>0</v>
      </c>
    </row>
    <row r="730" spans="1:5" x14ac:dyDescent="0.25">
      <c r="A730" s="34" t="s">
        <v>142</v>
      </c>
      <c r="B730" s="34" t="s">
        <v>142</v>
      </c>
      <c r="C730" s="34" t="s">
        <v>163</v>
      </c>
      <c r="D730" s="34">
        <v>0</v>
      </c>
      <c r="E730" s="76">
        <v>0</v>
      </c>
    </row>
    <row r="731" spans="1:5" x14ac:dyDescent="0.25">
      <c r="A731" s="12" t="s">
        <v>142</v>
      </c>
      <c r="B731" s="12" t="s">
        <v>142</v>
      </c>
      <c r="C731" s="12" t="s">
        <v>846</v>
      </c>
      <c r="D731" s="12">
        <v>0</v>
      </c>
      <c r="E731" s="77">
        <v>0</v>
      </c>
    </row>
    <row r="732" spans="1:5" x14ac:dyDescent="0.25">
      <c r="A732" s="34" t="s">
        <v>142</v>
      </c>
      <c r="B732" s="34" t="s">
        <v>142</v>
      </c>
      <c r="C732" s="34" t="s">
        <v>298</v>
      </c>
      <c r="D732" s="34">
        <v>0</v>
      </c>
      <c r="E732" s="76">
        <v>0</v>
      </c>
    </row>
    <row r="733" spans="1:5" x14ac:dyDescent="0.25">
      <c r="A733" s="32" t="s">
        <v>142</v>
      </c>
      <c r="B733" s="32" t="s">
        <v>142</v>
      </c>
      <c r="C733" s="32" t="s">
        <v>847</v>
      </c>
      <c r="D733" s="32">
        <v>0</v>
      </c>
      <c r="E733" s="56">
        <v>0</v>
      </c>
    </row>
    <row r="734" spans="1:5" x14ac:dyDescent="0.25">
      <c r="A734" s="34" t="s">
        <v>142</v>
      </c>
      <c r="B734" s="34" t="s">
        <v>142</v>
      </c>
      <c r="C734" s="34" t="s">
        <v>848</v>
      </c>
      <c r="D734" s="34">
        <v>0</v>
      </c>
      <c r="E734" s="76">
        <v>0</v>
      </c>
    </row>
    <row r="735" spans="1:5" x14ac:dyDescent="0.25">
      <c r="A735" s="32" t="s">
        <v>142</v>
      </c>
      <c r="B735" s="32" t="s">
        <v>142</v>
      </c>
      <c r="C735" s="32" t="s">
        <v>849</v>
      </c>
      <c r="D735" s="32">
        <v>0</v>
      </c>
      <c r="E735" s="56">
        <v>0</v>
      </c>
    </row>
    <row r="736" spans="1:5" x14ac:dyDescent="0.25">
      <c r="A736" s="34" t="s">
        <v>142</v>
      </c>
      <c r="B736" s="34" t="s">
        <v>142</v>
      </c>
      <c r="C736" s="34" t="s">
        <v>850</v>
      </c>
      <c r="D736" s="34">
        <v>0</v>
      </c>
      <c r="E736" s="76">
        <v>0</v>
      </c>
    </row>
    <row r="737" spans="1:5" x14ac:dyDescent="0.25">
      <c r="A737" s="12" t="s">
        <v>142</v>
      </c>
      <c r="B737" s="12" t="s">
        <v>142</v>
      </c>
      <c r="C737" s="12" t="s">
        <v>851</v>
      </c>
      <c r="D737" s="12">
        <v>0</v>
      </c>
      <c r="E737" s="77">
        <v>0</v>
      </c>
    </row>
    <row r="738" spans="1:5" x14ac:dyDescent="0.25">
      <c r="A738" s="34" t="s">
        <v>142</v>
      </c>
      <c r="B738" s="34" t="s">
        <v>142</v>
      </c>
      <c r="C738" s="34" t="s">
        <v>852</v>
      </c>
      <c r="D738" s="34">
        <v>0</v>
      </c>
      <c r="E738" s="76">
        <v>0</v>
      </c>
    </row>
    <row r="739" spans="1:5" x14ac:dyDescent="0.25">
      <c r="A739" s="12" t="s">
        <v>142</v>
      </c>
      <c r="B739" s="12" t="s">
        <v>142</v>
      </c>
      <c r="C739" s="12" t="s">
        <v>853</v>
      </c>
      <c r="D739" s="12">
        <v>0</v>
      </c>
      <c r="E739" s="77">
        <v>0</v>
      </c>
    </row>
    <row r="740" spans="1:5" x14ac:dyDescent="0.25">
      <c r="A740" s="34" t="s">
        <v>142</v>
      </c>
      <c r="B740" s="34" t="s">
        <v>142</v>
      </c>
      <c r="C740" s="34" t="s">
        <v>854</v>
      </c>
      <c r="D740" s="34">
        <v>0</v>
      </c>
      <c r="E740" s="76">
        <v>0</v>
      </c>
    </row>
    <row r="741" spans="1:5" x14ac:dyDescent="0.25">
      <c r="A741" s="12" t="s">
        <v>142</v>
      </c>
      <c r="B741" s="12" t="s">
        <v>142</v>
      </c>
      <c r="C741" s="12" t="s">
        <v>855</v>
      </c>
      <c r="D741" s="12">
        <v>1</v>
      </c>
      <c r="E741" s="77">
        <v>7.1428571428571425E-2</v>
      </c>
    </row>
    <row r="742" spans="1:5" x14ac:dyDescent="0.25">
      <c r="A742" s="34" t="s">
        <v>142</v>
      </c>
      <c r="B742" s="34" t="s">
        <v>142</v>
      </c>
      <c r="C742" s="34" t="s">
        <v>856</v>
      </c>
      <c r="D742" s="34">
        <v>0</v>
      </c>
      <c r="E742" s="76">
        <v>0</v>
      </c>
    </row>
    <row r="743" spans="1:5" x14ac:dyDescent="0.25">
      <c r="A743" s="32" t="s">
        <v>142</v>
      </c>
      <c r="B743" s="32" t="s">
        <v>142</v>
      </c>
      <c r="C743" s="32" t="s">
        <v>857</v>
      </c>
      <c r="D743" s="32">
        <v>0</v>
      </c>
      <c r="E743" s="56">
        <v>0</v>
      </c>
    </row>
    <row r="744" spans="1:5" x14ac:dyDescent="0.25">
      <c r="A744" s="34" t="s">
        <v>142</v>
      </c>
      <c r="B744" s="34" t="s">
        <v>142</v>
      </c>
      <c r="C744" s="34" t="s">
        <v>858</v>
      </c>
      <c r="D744" s="34">
        <v>0</v>
      </c>
      <c r="E744" s="76">
        <v>0</v>
      </c>
    </row>
    <row r="745" spans="1:5" x14ac:dyDescent="0.25">
      <c r="A745" s="12" t="s">
        <v>142</v>
      </c>
      <c r="B745" s="12" t="s">
        <v>142</v>
      </c>
      <c r="C745" s="12" t="s">
        <v>859</v>
      </c>
      <c r="D745" s="12">
        <v>0</v>
      </c>
      <c r="E745" s="77">
        <v>0</v>
      </c>
    </row>
    <row r="746" spans="1:5" x14ac:dyDescent="0.25">
      <c r="A746" s="34" t="s">
        <v>142</v>
      </c>
      <c r="B746" s="34" t="s">
        <v>142</v>
      </c>
      <c r="C746" s="34" t="s">
        <v>860</v>
      </c>
      <c r="D746" s="34">
        <v>0</v>
      </c>
      <c r="E746" s="76">
        <v>0</v>
      </c>
    </row>
    <row r="747" spans="1:5" x14ac:dyDescent="0.25">
      <c r="A747" s="12" t="s">
        <v>142</v>
      </c>
      <c r="B747" s="12" t="s">
        <v>142</v>
      </c>
      <c r="C747" s="12" t="s">
        <v>861</v>
      </c>
      <c r="D747" s="12">
        <v>0</v>
      </c>
      <c r="E747" s="77">
        <v>0</v>
      </c>
    </row>
    <row r="748" spans="1:5" x14ac:dyDescent="0.25">
      <c r="A748" s="34" t="s">
        <v>142</v>
      </c>
      <c r="B748" s="34" t="s">
        <v>142</v>
      </c>
      <c r="C748" s="34" t="s">
        <v>862</v>
      </c>
      <c r="D748" s="34">
        <v>0</v>
      </c>
      <c r="E748" s="76">
        <v>0</v>
      </c>
    </row>
    <row r="749" spans="1:5" x14ac:dyDescent="0.25">
      <c r="A749" s="12" t="s">
        <v>142</v>
      </c>
      <c r="B749" s="12" t="s">
        <v>142</v>
      </c>
      <c r="C749" s="12" t="s">
        <v>863</v>
      </c>
      <c r="D749" s="12">
        <v>0</v>
      </c>
      <c r="E749" s="77">
        <v>0</v>
      </c>
    </row>
    <row r="750" spans="1:5" x14ac:dyDescent="0.25">
      <c r="A750" s="34" t="s">
        <v>142</v>
      </c>
      <c r="B750" s="34" t="s">
        <v>142</v>
      </c>
      <c r="C750" s="34" t="s">
        <v>864</v>
      </c>
      <c r="D750" s="34">
        <v>0</v>
      </c>
      <c r="E750" s="76">
        <v>0</v>
      </c>
    </row>
    <row r="751" spans="1:5" x14ac:dyDescent="0.25">
      <c r="A751" s="32" t="s">
        <v>142</v>
      </c>
      <c r="B751" s="32" t="s">
        <v>142</v>
      </c>
      <c r="C751" s="32" t="s">
        <v>865</v>
      </c>
      <c r="D751" s="32">
        <v>0</v>
      </c>
      <c r="E751" s="56">
        <v>0</v>
      </c>
    </row>
    <row r="752" spans="1:5" x14ac:dyDescent="0.25">
      <c r="A752" s="34" t="s">
        <v>142</v>
      </c>
      <c r="B752" s="34" t="s">
        <v>142</v>
      </c>
      <c r="C752" s="34" t="s">
        <v>866</v>
      </c>
      <c r="D752" s="34">
        <v>0</v>
      </c>
      <c r="E752" s="76">
        <v>0</v>
      </c>
    </row>
    <row r="753" spans="1:5" x14ac:dyDescent="0.25">
      <c r="A753" s="32" t="s">
        <v>142</v>
      </c>
      <c r="B753" s="32" t="s">
        <v>142</v>
      </c>
      <c r="C753" s="32" t="s">
        <v>867</v>
      </c>
      <c r="D753" s="32">
        <v>0</v>
      </c>
      <c r="E753" s="56">
        <v>0</v>
      </c>
    </row>
    <row r="754" spans="1:5" x14ac:dyDescent="0.25">
      <c r="A754" s="34" t="s">
        <v>142</v>
      </c>
      <c r="B754" s="34" t="s">
        <v>142</v>
      </c>
      <c r="C754" s="34" t="s">
        <v>868</v>
      </c>
      <c r="D754" s="34">
        <v>0</v>
      </c>
      <c r="E754" s="76">
        <v>0</v>
      </c>
    </row>
    <row r="755" spans="1:5" x14ac:dyDescent="0.25">
      <c r="A755" s="12" t="s">
        <v>142</v>
      </c>
      <c r="B755" s="12" t="s">
        <v>142</v>
      </c>
      <c r="C755" s="12" t="s">
        <v>869</v>
      </c>
      <c r="D755" s="12">
        <v>0</v>
      </c>
      <c r="E755" s="77">
        <v>0</v>
      </c>
    </row>
    <row r="756" spans="1:5" x14ac:dyDescent="0.25">
      <c r="A756" s="34" t="s">
        <v>142</v>
      </c>
      <c r="B756" s="34" t="s">
        <v>142</v>
      </c>
      <c r="C756" s="34" t="s">
        <v>870</v>
      </c>
      <c r="D756" s="34">
        <v>0</v>
      </c>
      <c r="E756" s="76">
        <v>0</v>
      </c>
    </row>
    <row r="757" spans="1:5" x14ac:dyDescent="0.25">
      <c r="A757" s="12" t="s">
        <v>142</v>
      </c>
      <c r="B757" s="12" t="s">
        <v>142</v>
      </c>
      <c r="C757" s="12" t="s">
        <v>871</v>
      </c>
      <c r="D757" s="12">
        <v>0</v>
      </c>
      <c r="E757" s="77">
        <v>0</v>
      </c>
    </row>
    <row r="758" spans="1:5" x14ac:dyDescent="0.25">
      <c r="A758" s="34" t="s">
        <v>142</v>
      </c>
      <c r="B758" s="34" t="s">
        <v>142</v>
      </c>
      <c r="C758" s="34" t="s">
        <v>872</v>
      </c>
      <c r="D758" s="34">
        <v>0</v>
      </c>
      <c r="E758" s="76">
        <v>0</v>
      </c>
    </row>
    <row r="759" spans="1:5" x14ac:dyDescent="0.25">
      <c r="A759" s="12" t="s">
        <v>142</v>
      </c>
      <c r="B759" s="12" t="s">
        <v>142</v>
      </c>
      <c r="C759" s="12" t="s">
        <v>873</v>
      </c>
      <c r="D759" s="12">
        <v>0</v>
      </c>
      <c r="E759" s="77">
        <v>0</v>
      </c>
    </row>
    <row r="760" spans="1:5" x14ac:dyDescent="0.25">
      <c r="A760" s="34" t="s">
        <v>142</v>
      </c>
      <c r="B760" s="34" t="s">
        <v>142</v>
      </c>
      <c r="C760" s="34" t="s">
        <v>874</v>
      </c>
      <c r="D760" s="34">
        <v>0</v>
      </c>
      <c r="E760" s="76">
        <v>0</v>
      </c>
    </row>
    <row r="761" spans="1:5" x14ac:dyDescent="0.25">
      <c r="A761" s="32" t="s">
        <v>142</v>
      </c>
      <c r="B761" s="32" t="s">
        <v>142</v>
      </c>
      <c r="C761" s="32" t="s">
        <v>875</v>
      </c>
      <c r="D761" s="32">
        <v>0</v>
      </c>
      <c r="E761" s="56">
        <v>0</v>
      </c>
    </row>
    <row r="762" spans="1:5" x14ac:dyDescent="0.25">
      <c r="A762" s="34" t="s">
        <v>142</v>
      </c>
      <c r="B762" s="34" t="s">
        <v>142</v>
      </c>
      <c r="C762" s="34" t="s">
        <v>876</v>
      </c>
      <c r="D762" s="34">
        <v>0</v>
      </c>
      <c r="E762" s="76">
        <v>0</v>
      </c>
    </row>
    <row r="763" spans="1:5" x14ac:dyDescent="0.25">
      <c r="A763" s="12" t="s">
        <v>142</v>
      </c>
      <c r="B763" s="12" t="s">
        <v>142</v>
      </c>
      <c r="C763" s="12" t="s">
        <v>877</v>
      </c>
      <c r="D763" s="12">
        <v>0</v>
      </c>
      <c r="E763" s="77">
        <v>0</v>
      </c>
    </row>
    <row r="764" spans="1:5" x14ac:dyDescent="0.25">
      <c r="A764" s="34" t="s">
        <v>142</v>
      </c>
      <c r="B764" s="34" t="s">
        <v>142</v>
      </c>
      <c r="C764" s="34" t="s">
        <v>878</v>
      </c>
      <c r="D764" s="34">
        <v>0</v>
      </c>
      <c r="E764" s="83">
        <v>0</v>
      </c>
    </row>
    <row r="765" spans="1:5" x14ac:dyDescent="0.25">
      <c r="A765" s="12" t="s">
        <v>142</v>
      </c>
      <c r="B765" s="12" t="s">
        <v>142</v>
      </c>
      <c r="C765" s="12" t="s">
        <v>879</v>
      </c>
      <c r="D765" s="12">
        <v>0</v>
      </c>
      <c r="E765" s="77">
        <v>0</v>
      </c>
    </row>
    <row r="766" spans="1:5" x14ac:dyDescent="0.25">
      <c r="A766" s="34" t="s">
        <v>142</v>
      </c>
      <c r="B766" s="34" t="s">
        <v>142</v>
      </c>
      <c r="C766" s="34" t="s">
        <v>880</v>
      </c>
      <c r="D766" s="34">
        <v>0</v>
      </c>
      <c r="E766" s="76">
        <v>0</v>
      </c>
    </row>
    <row r="767" spans="1:5" x14ac:dyDescent="0.25">
      <c r="A767" s="12" t="s">
        <v>142</v>
      </c>
      <c r="B767" s="12" t="s">
        <v>142</v>
      </c>
      <c r="C767" s="12" t="s">
        <v>881</v>
      </c>
      <c r="D767" s="12">
        <v>0</v>
      </c>
      <c r="E767" s="77">
        <v>0</v>
      </c>
    </row>
    <row r="768" spans="1:5" x14ac:dyDescent="0.25">
      <c r="A768" s="34" t="s">
        <v>142</v>
      </c>
      <c r="B768" s="34" t="s">
        <v>142</v>
      </c>
      <c r="C768" s="34" t="s">
        <v>882</v>
      </c>
      <c r="D768" s="34">
        <v>0</v>
      </c>
      <c r="E768" s="76">
        <v>0</v>
      </c>
    </row>
    <row r="769" spans="1:5" x14ac:dyDescent="0.25">
      <c r="A769" s="32" t="s">
        <v>142</v>
      </c>
      <c r="B769" s="32" t="s">
        <v>142</v>
      </c>
      <c r="C769" s="32" t="s">
        <v>883</v>
      </c>
      <c r="D769" s="32">
        <v>0</v>
      </c>
      <c r="E769" s="56">
        <v>0</v>
      </c>
    </row>
    <row r="770" spans="1:5" x14ac:dyDescent="0.25">
      <c r="A770" s="34" t="s">
        <v>142</v>
      </c>
      <c r="B770" s="34" t="s">
        <v>142</v>
      </c>
      <c r="C770" s="34" t="s">
        <v>884</v>
      </c>
      <c r="D770" s="34">
        <v>0</v>
      </c>
      <c r="E770" s="83">
        <v>0</v>
      </c>
    </row>
    <row r="771" spans="1:5" x14ac:dyDescent="0.25">
      <c r="A771" s="32" t="s">
        <v>142</v>
      </c>
      <c r="B771" s="32" t="s">
        <v>142</v>
      </c>
      <c r="C771" s="32" t="s">
        <v>885</v>
      </c>
      <c r="D771" s="32">
        <v>0</v>
      </c>
      <c r="E771" s="56">
        <v>0</v>
      </c>
    </row>
    <row r="772" spans="1:5" x14ac:dyDescent="0.25">
      <c r="A772" s="34" t="s">
        <v>142</v>
      </c>
      <c r="B772" s="34" t="s">
        <v>142</v>
      </c>
      <c r="C772" s="34" t="s">
        <v>886</v>
      </c>
      <c r="D772" s="34">
        <v>0</v>
      </c>
      <c r="E772" s="76">
        <v>0</v>
      </c>
    </row>
    <row r="773" spans="1:5" x14ac:dyDescent="0.25">
      <c r="A773" s="12" t="s">
        <v>142</v>
      </c>
      <c r="B773" s="12" t="s">
        <v>142</v>
      </c>
      <c r="C773" s="12" t="s">
        <v>769</v>
      </c>
      <c r="D773" s="12">
        <v>0</v>
      </c>
      <c r="E773" s="77">
        <v>0</v>
      </c>
    </row>
    <row r="774" spans="1:5" x14ac:dyDescent="0.25">
      <c r="A774" s="34" t="s">
        <v>142</v>
      </c>
      <c r="B774" s="34" t="s">
        <v>142</v>
      </c>
      <c r="C774" s="34" t="s">
        <v>887</v>
      </c>
      <c r="D774" s="34">
        <v>0</v>
      </c>
      <c r="E774" s="76">
        <v>0</v>
      </c>
    </row>
    <row r="775" spans="1:5" x14ac:dyDescent="0.25">
      <c r="A775" s="12" t="s">
        <v>142</v>
      </c>
      <c r="B775" s="12" t="s">
        <v>142</v>
      </c>
      <c r="C775" s="12" t="s">
        <v>888</v>
      </c>
      <c r="D775" s="12">
        <v>0</v>
      </c>
      <c r="E775" s="77">
        <v>0</v>
      </c>
    </row>
    <row r="776" spans="1:5" x14ac:dyDescent="0.25">
      <c r="A776" s="34" t="s">
        <v>142</v>
      </c>
      <c r="B776" s="34" t="s">
        <v>142</v>
      </c>
      <c r="C776" s="34" t="s">
        <v>889</v>
      </c>
      <c r="D776" s="34">
        <v>0</v>
      </c>
      <c r="E776" s="76">
        <v>0</v>
      </c>
    </row>
    <row r="777" spans="1:5" x14ac:dyDescent="0.25">
      <c r="A777" s="12" t="s">
        <v>142</v>
      </c>
      <c r="B777" s="12" t="s">
        <v>142</v>
      </c>
      <c r="C777" s="12" t="s">
        <v>890</v>
      </c>
      <c r="D777" s="12">
        <v>0</v>
      </c>
      <c r="E777" s="77">
        <v>0</v>
      </c>
    </row>
    <row r="778" spans="1:5" x14ac:dyDescent="0.25">
      <c r="A778" s="34" t="s">
        <v>142</v>
      </c>
      <c r="B778" s="34" t="s">
        <v>142</v>
      </c>
      <c r="C778" s="34" t="s">
        <v>891</v>
      </c>
      <c r="D778" s="34">
        <v>0</v>
      </c>
      <c r="E778" s="83">
        <v>0</v>
      </c>
    </row>
    <row r="779" spans="1:5" x14ac:dyDescent="0.25">
      <c r="A779" s="32" t="s">
        <v>142</v>
      </c>
      <c r="B779" s="32" t="s">
        <v>142</v>
      </c>
      <c r="C779" s="32" t="s">
        <v>892</v>
      </c>
      <c r="D779" s="32">
        <v>0</v>
      </c>
      <c r="E779" s="56">
        <v>0</v>
      </c>
    </row>
    <row r="780" spans="1:5" x14ac:dyDescent="0.25">
      <c r="A780" s="34" t="s">
        <v>142</v>
      </c>
      <c r="B780" s="34" t="s">
        <v>142</v>
      </c>
      <c r="C780" s="34" t="s">
        <v>893</v>
      </c>
      <c r="D780" s="34">
        <v>0</v>
      </c>
      <c r="E780" s="76">
        <v>0</v>
      </c>
    </row>
    <row r="781" spans="1:5" x14ac:dyDescent="0.25">
      <c r="A781" s="12" t="s">
        <v>142</v>
      </c>
      <c r="B781" s="12" t="s">
        <v>142</v>
      </c>
      <c r="C781" s="12" t="s">
        <v>894</v>
      </c>
      <c r="D781" s="12">
        <v>0</v>
      </c>
      <c r="E781" s="77">
        <v>0</v>
      </c>
    </row>
    <row r="782" spans="1:5" x14ac:dyDescent="0.25">
      <c r="A782" s="34" t="s">
        <v>142</v>
      </c>
      <c r="B782" s="34" t="s">
        <v>142</v>
      </c>
      <c r="C782" s="34" t="s">
        <v>895</v>
      </c>
      <c r="D782" s="34">
        <v>0</v>
      </c>
      <c r="E782" s="76">
        <v>0</v>
      </c>
    </row>
    <row r="783" spans="1:5" x14ac:dyDescent="0.25">
      <c r="A783" s="12" t="s">
        <v>142</v>
      </c>
      <c r="B783" s="12" t="s">
        <v>142</v>
      </c>
      <c r="C783" s="12" t="s">
        <v>896</v>
      </c>
      <c r="D783" s="12">
        <v>0</v>
      </c>
      <c r="E783" s="77">
        <v>0</v>
      </c>
    </row>
    <row r="784" spans="1:5" x14ac:dyDescent="0.25">
      <c r="A784" s="34" t="s">
        <v>142</v>
      </c>
      <c r="B784" s="34" t="s">
        <v>142</v>
      </c>
      <c r="C784" s="34" t="s">
        <v>897</v>
      </c>
      <c r="D784" s="34">
        <v>0</v>
      </c>
      <c r="E784" s="76">
        <v>0</v>
      </c>
    </row>
    <row r="785" spans="1:5" x14ac:dyDescent="0.25">
      <c r="A785" s="12" t="s">
        <v>142</v>
      </c>
      <c r="B785" s="12" t="s">
        <v>142</v>
      </c>
      <c r="C785" s="12" t="s">
        <v>898</v>
      </c>
      <c r="D785" s="12">
        <v>0</v>
      </c>
      <c r="E785" s="77">
        <v>0</v>
      </c>
    </row>
    <row r="786" spans="1:5" x14ac:dyDescent="0.25">
      <c r="A786" s="34" t="s">
        <v>142</v>
      </c>
      <c r="B786" s="34" t="s">
        <v>899</v>
      </c>
      <c r="C786" s="34" t="s">
        <v>900</v>
      </c>
      <c r="D786" s="34">
        <v>0</v>
      </c>
      <c r="E786" s="76">
        <v>0</v>
      </c>
    </row>
    <row r="787" spans="1:5" x14ac:dyDescent="0.25">
      <c r="A787" s="32" t="s">
        <v>142</v>
      </c>
      <c r="B787" s="32" t="s">
        <v>899</v>
      </c>
      <c r="C787" s="32" t="s">
        <v>901</v>
      </c>
      <c r="D787" s="32">
        <v>0</v>
      </c>
      <c r="E787" s="56">
        <v>0</v>
      </c>
    </row>
    <row r="788" spans="1:5" x14ac:dyDescent="0.25">
      <c r="A788" s="34" t="s">
        <v>142</v>
      </c>
      <c r="B788" s="34" t="s">
        <v>899</v>
      </c>
      <c r="C788" s="34" t="s">
        <v>411</v>
      </c>
      <c r="D788" s="34">
        <v>0</v>
      </c>
      <c r="E788" s="76">
        <v>0</v>
      </c>
    </row>
    <row r="789" spans="1:5" x14ac:dyDescent="0.25">
      <c r="A789" s="32" t="s">
        <v>142</v>
      </c>
      <c r="B789" s="32" t="s">
        <v>899</v>
      </c>
      <c r="C789" s="32" t="s">
        <v>902</v>
      </c>
      <c r="D789" s="32">
        <v>0</v>
      </c>
      <c r="E789" s="56">
        <v>0</v>
      </c>
    </row>
    <row r="790" spans="1:5" x14ac:dyDescent="0.25">
      <c r="A790" s="34" t="s">
        <v>142</v>
      </c>
      <c r="B790" s="34" t="s">
        <v>899</v>
      </c>
      <c r="C790" s="34" t="s">
        <v>903</v>
      </c>
      <c r="D790" s="34">
        <v>0</v>
      </c>
      <c r="E790" s="76">
        <v>0</v>
      </c>
    </row>
    <row r="791" spans="1:5" x14ac:dyDescent="0.25">
      <c r="A791" s="12" t="s">
        <v>142</v>
      </c>
      <c r="B791" s="12" t="s">
        <v>899</v>
      </c>
      <c r="C791" s="12" t="s">
        <v>904</v>
      </c>
      <c r="D791" s="12">
        <v>0</v>
      </c>
      <c r="E791" s="77">
        <v>0</v>
      </c>
    </row>
    <row r="792" spans="1:5" x14ac:dyDescent="0.25">
      <c r="A792" s="34" t="s">
        <v>142</v>
      </c>
      <c r="B792" s="34" t="s">
        <v>899</v>
      </c>
      <c r="C792" s="34" t="s">
        <v>905</v>
      </c>
      <c r="D792" s="34">
        <v>0</v>
      </c>
      <c r="E792" s="76">
        <v>0</v>
      </c>
    </row>
    <row r="793" spans="1:5" x14ac:dyDescent="0.25">
      <c r="A793" s="12" t="s">
        <v>142</v>
      </c>
      <c r="B793" s="12" t="s">
        <v>899</v>
      </c>
      <c r="C793" s="12" t="s">
        <v>906</v>
      </c>
      <c r="D793" s="12">
        <v>0</v>
      </c>
      <c r="E793" s="77">
        <v>0</v>
      </c>
    </row>
    <row r="794" spans="1:5" x14ac:dyDescent="0.25">
      <c r="A794" s="34" t="s">
        <v>142</v>
      </c>
      <c r="B794" s="34" t="s">
        <v>899</v>
      </c>
      <c r="C794" s="34" t="s">
        <v>907</v>
      </c>
      <c r="D794" s="34">
        <v>0</v>
      </c>
      <c r="E794" s="76">
        <v>0</v>
      </c>
    </row>
    <row r="795" spans="1:5" x14ac:dyDescent="0.25">
      <c r="A795" s="12" t="s">
        <v>142</v>
      </c>
      <c r="B795" s="12" t="s">
        <v>899</v>
      </c>
      <c r="C795" s="12" t="s">
        <v>181</v>
      </c>
      <c r="D795" s="12">
        <v>0</v>
      </c>
      <c r="E795" s="77">
        <v>0</v>
      </c>
    </row>
    <row r="796" spans="1:5" x14ac:dyDescent="0.25">
      <c r="A796" s="34" t="s">
        <v>142</v>
      </c>
      <c r="B796" s="34" t="s">
        <v>899</v>
      </c>
      <c r="C796" s="34" t="s">
        <v>908</v>
      </c>
      <c r="D796" s="34">
        <v>0</v>
      </c>
      <c r="E796" s="76">
        <v>0</v>
      </c>
    </row>
    <row r="797" spans="1:5" x14ac:dyDescent="0.25">
      <c r="A797" s="32" t="s">
        <v>142</v>
      </c>
      <c r="B797" s="32" t="s">
        <v>899</v>
      </c>
      <c r="C797" s="32" t="s">
        <v>909</v>
      </c>
      <c r="D797" s="32">
        <v>0</v>
      </c>
      <c r="E797" s="56">
        <v>0</v>
      </c>
    </row>
    <row r="798" spans="1:5" x14ac:dyDescent="0.25">
      <c r="A798" s="34" t="s">
        <v>142</v>
      </c>
      <c r="B798" s="34" t="s">
        <v>899</v>
      </c>
      <c r="C798" s="34" t="s">
        <v>910</v>
      </c>
      <c r="D798" s="34">
        <v>0</v>
      </c>
      <c r="E798" s="76">
        <v>0</v>
      </c>
    </row>
    <row r="799" spans="1:5" x14ac:dyDescent="0.25">
      <c r="A799" s="12" t="s">
        <v>142</v>
      </c>
      <c r="B799" s="12" t="s">
        <v>899</v>
      </c>
      <c r="C799" s="12" t="s">
        <v>911</v>
      </c>
      <c r="D799" s="12">
        <v>0</v>
      </c>
      <c r="E799" s="77">
        <v>0</v>
      </c>
    </row>
    <row r="800" spans="1:5" x14ac:dyDescent="0.25">
      <c r="A800" s="34" t="s">
        <v>142</v>
      </c>
      <c r="B800" s="34" t="s">
        <v>899</v>
      </c>
      <c r="C800" s="34" t="s">
        <v>912</v>
      </c>
      <c r="D800" s="34">
        <v>0</v>
      </c>
      <c r="E800" s="76">
        <v>0</v>
      </c>
    </row>
    <row r="801" spans="1:5" x14ac:dyDescent="0.25">
      <c r="A801" s="12" t="s">
        <v>142</v>
      </c>
      <c r="B801" s="12" t="s">
        <v>899</v>
      </c>
      <c r="C801" s="12" t="s">
        <v>913</v>
      </c>
      <c r="D801" s="12">
        <v>0</v>
      </c>
      <c r="E801" s="77">
        <v>0</v>
      </c>
    </row>
    <row r="802" spans="1:5" x14ac:dyDescent="0.25">
      <c r="A802" s="34" t="s">
        <v>142</v>
      </c>
      <c r="B802" s="34" t="s">
        <v>899</v>
      </c>
      <c r="C802" s="34" t="s">
        <v>914</v>
      </c>
      <c r="D802" s="34">
        <v>0</v>
      </c>
      <c r="E802" s="76">
        <v>0</v>
      </c>
    </row>
    <row r="803" spans="1:5" x14ac:dyDescent="0.25">
      <c r="A803" s="12" t="s">
        <v>142</v>
      </c>
      <c r="B803" s="12" t="s">
        <v>899</v>
      </c>
      <c r="C803" s="12" t="s">
        <v>915</v>
      </c>
      <c r="D803" s="12">
        <v>0</v>
      </c>
      <c r="E803" s="77">
        <v>0</v>
      </c>
    </row>
    <row r="804" spans="1:5" x14ac:dyDescent="0.25">
      <c r="A804" s="34" t="s">
        <v>142</v>
      </c>
      <c r="B804" s="34" t="s">
        <v>899</v>
      </c>
      <c r="C804" s="34" t="s">
        <v>916</v>
      </c>
      <c r="D804" s="34">
        <v>0</v>
      </c>
      <c r="E804" s="76">
        <v>0</v>
      </c>
    </row>
    <row r="805" spans="1:5" x14ac:dyDescent="0.25">
      <c r="A805" s="32" t="s">
        <v>142</v>
      </c>
      <c r="B805" s="32" t="s">
        <v>899</v>
      </c>
      <c r="C805" s="32" t="s">
        <v>917</v>
      </c>
      <c r="D805" s="32">
        <v>0</v>
      </c>
      <c r="E805" s="56">
        <v>0</v>
      </c>
    </row>
    <row r="806" spans="1:5" x14ac:dyDescent="0.25">
      <c r="A806" s="34" t="s">
        <v>142</v>
      </c>
      <c r="B806" s="34" t="s">
        <v>899</v>
      </c>
      <c r="C806" s="34" t="s">
        <v>918</v>
      </c>
      <c r="D806" s="34">
        <v>0</v>
      </c>
      <c r="E806" s="76">
        <v>0</v>
      </c>
    </row>
    <row r="807" spans="1:5" x14ac:dyDescent="0.25">
      <c r="A807" s="32" t="s">
        <v>142</v>
      </c>
      <c r="B807" s="32" t="s">
        <v>899</v>
      </c>
      <c r="C807" s="32" t="s">
        <v>919</v>
      </c>
      <c r="D807" s="32">
        <v>0</v>
      </c>
      <c r="E807" s="56">
        <v>0</v>
      </c>
    </row>
    <row r="808" spans="1:5" x14ac:dyDescent="0.25">
      <c r="A808" s="34" t="s">
        <v>142</v>
      </c>
      <c r="B808" s="34" t="s">
        <v>899</v>
      </c>
      <c r="C808" s="34" t="s">
        <v>920</v>
      </c>
      <c r="D808" s="34">
        <v>0</v>
      </c>
      <c r="E808" s="76">
        <v>0</v>
      </c>
    </row>
    <row r="809" spans="1:5" x14ac:dyDescent="0.25">
      <c r="A809" s="12" t="s">
        <v>142</v>
      </c>
      <c r="B809" s="12" t="s">
        <v>899</v>
      </c>
      <c r="C809" s="12" t="s">
        <v>921</v>
      </c>
      <c r="D809" s="12">
        <v>0</v>
      </c>
      <c r="E809" s="77">
        <v>0</v>
      </c>
    </row>
    <row r="810" spans="1:5" x14ac:dyDescent="0.25">
      <c r="A810" s="34" t="s">
        <v>142</v>
      </c>
      <c r="B810" s="34" t="s">
        <v>899</v>
      </c>
      <c r="C810" s="34" t="s">
        <v>922</v>
      </c>
      <c r="D810" s="34">
        <v>0</v>
      </c>
      <c r="E810" s="76">
        <v>0</v>
      </c>
    </row>
    <row r="811" spans="1:5" x14ac:dyDescent="0.25">
      <c r="A811" s="12" t="s">
        <v>142</v>
      </c>
      <c r="B811" s="12" t="s">
        <v>899</v>
      </c>
      <c r="C811" s="12" t="s">
        <v>923</v>
      </c>
      <c r="D811" s="12">
        <v>0</v>
      </c>
      <c r="E811" s="77">
        <v>0</v>
      </c>
    </row>
    <row r="812" spans="1:5" x14ac:dyDescent="0.25">
      <c r="A812" s="34" t="s">
        <v>142</v>
      </c>
      <c r="B812" s="34" t="s">
        <v>899</v>
      </c>
      <c r="C812" s="34" t="s">
        <v>924</v>
      </c>
      <c r="D812" s="34">
        <v>0</v>
      </c>
      <c r="E812" s="76">
        <v>0</v>
      </c>
    </row>
    <row r="813" spans="1:5" x14ac:dyDescent="0.25">
      <c r="A813" s="12" t="s">
        <v>142</v>
      </c>
      <c r="B813" s="12" t="s">
        <v>899</v>
      </c>
      <c r="C813" s="12" t="s">
        <v>925</v>
      </c>
      <c r="D813" s="12">
        <v>0</v>
      </c>
      <c r="E813" s="77">
        <v>0</v>
      </c>
    </row>
    <row r="814" spans="1:5" x14ac:dyDescent="0.25">
      <c r="A814" s="34" t="s">
        <v>142</v>
      </c>
      <c r="B814" s="34" t="s">
        <v>899</v>
      </c>
      <c r="C814" s="34" t="s">
        <v>926</v>
      </c>
      <c r="D814" s="34">
        <v>0</v>
      </c>
      <c r="E814" s="76">
        <v>0</v>
      </c>
    </row>
    <row r="815" spans="1:5" x14ac:dyDescent="0.25">
      <c r="A815" s="32" t="s">
        <v>142</v>
      </c>
      <c r="B815" s="32" t="s">
        <v>899</v>
      </c>
      <c r="C815" s="32" t="s">
        <v>927</v>
      </c>
      <c r="D815" s="32">
        <v>0</v>
      </c>
      <c r="E815" s="56">
        <v>0</v>
      </c>
    </row>
    <row r="816" spans="1:5" x14ac:dyDescent="0.25">
      <c r="A816" s="34" t="s">
        <v>142</v>
      </c>
      <c r="B816" s="34" t="s">
        <v>899</v>
      </c>
      <c r="C816" s="34" t="s">
        <v>928</v>
      </c>
      <c r="D816" s="34">
        <v>0</v>
      </c>
      <c r="E816" s="76">
        <v>0</v>
      </c>
    </row>
    <row r="817" spans="1:5" x14ac:dyDescent="0.25">
      <c r="A817" s="12" t="s">
        <v>142</v>
      </c>
      <c r="B817" s="12" t="s">
        <v>899</v>
      </c>
      <c r="C817" s="12" t="s">
        <v>929</v>
      </c>
      <c r="D817" s="12">
        <v>0</v>
      </c>
      <c r="E817" s="77">
        <v>0</v>
      </c>
    </row>
    <row r="818" spans="1:5" x14ac:dyDescent="0.25">
      <c r="A818" s="34" t="s">
        <v>142</v>
      </c>
      <c r="B818" s="34" t="s">
        <v>899</v>
      </c>
      <c r="C818" s="34" t="s">
        <v>930</v>
      </c>
      <c r="D818" s="34">
        <v>0</v>
      </c>
      <c r="E818" s="76">
        <v>0</v>
      </c>
    </row>
    <row r="819" spans="1:5" x14ac:dyDescent="0.25">
      <c r="A819" s="12" t="s">
        <v>142</v>
      </c>
      <c r="B819" s="12" t="s">
        <v>899</v>
      </c>
      <c r="C819" s="12" t="s">
        <v>190</v>
      </c>
      <c r="D819" s="12">
        <v>0</v>
      </c>
      <c r="E819" s="77">
        <v>0</v>
      </c>
    </row>
    <row r="820" spans="1:5" x14ac:dyDescent="0.25">
      <c r="A820" s="34" t="s">
        <v>142</v>
      </c>
      <c r="B820" s="34" t="s">
        <v>899</v>
      </c>
      <c r="C820" s="34" t="s">
        <v>931</v>
      </c>
      <c r="D820" s="34">
        <v>0</v>
      </c>
      <c r="E820" s="76">
        <v>0</v>
      </c>
    </row>
    <row r="821" spans="1:5" x14ac:dyDescent="0.25">
      <c r="A821" s="12" t="s">
        <v>142</v>
      </c>
      <c r="B821" s="12" t="s">
        <v>899</v>
      </c>
      <c r="C821" s="12" t="s">
        <v>932</v>
      </c>
      <c r="D821" s="12">
        <v>0</v>
      </c>
      <c r="E821" s="77">
        <v>0</v>
      </c>
    </row>
    <row r="822" spans="1:5" x14ac:dyDescent="0.25">
      <c r="A822" s="34" t="s">
        <v>142</v>
      </c>
      <c r="B822" s="34" t="s">
        <v>899</v>
      </c>
      <c r="C822" s="34" t="s">
        <v>933</v>
      </c>
      <c r="D822" s="34">
        <v>0</v>
      </c>
      <c r="E822" s="76">
        <v>0</v>
      </c>
    </row>
    <row r="823" spans="1:5" x14ac:dyDescent="0.25">
      <c r="A823" s="32" t="s">
        <v>142</v>
      </c>
      <c r="B823" s="32" t="s">
        <v>899</v>
      </c>
      <c r="C823" s="32" t="s">
        <v>934</v>
      </c>
      <c r="D823" s="32">
        <v>0</v>
      </c>
      <c r="E823" s="56">
        <v>0</v>
      </c>
    </row>
    <row r="824" spans="1:5" x14ac:dyDescent="0.25">
      <c r="A824" s="34" t="s">
        <v>142</v>
      </c>
      <c r="B824" s="34" t="s">
        <v>899</v>
      </c>
      <c r="C824" s="34" t="s">
        <v>935</v>
      </c>
      <c r="D824" s="34">
        <v>0</v>
      </c>
      <c r="E824" s="76">
        <v>0</v>
      </c>
    </row>
    <row r="825" spans="1:5" x14ac:dyDescent="0.25">
      <c r="A825" s="32" t="s">
        <v>142</v>
      </c>
      <c r="B825" s="32" t="s">
        <v>899</v>
      </c>
      <c r="C825" s="32" t="s">
        <v>936</v>
      </c>
      <c r="D825" s="32">
        <v>0</v>
      </c>
      <c r="E825" s="56">
        <v>0</v>
      </c>
    </row>
    <row r="826" spans="1:5" x14ac:dyDescent="0.25">
      <c r="A826" s="34" t="s">
        <v>142</v>
      </c>
      <c r="B826" s="34" t="s">
        <v>899</v>
      </c>
      <c r="C826" s="34" t="s">
        <v>937</v>
      </c>
      <c r="D826" s="34">
        <v>0</v>
      </c>
      <c r="E826" s="76">
        <v>0</v>
      </c>
    </row>
    <row r="827" spans="1:5" x14ac:dyDescent="0.25">
      <c r="A827" s="12" t="s">
        <v>142</v>
      </c>
      <c r="B827" s="12" t="s">
        <v>899</v>
      </c>
      <c r="C827" s="12" t="s">
        <v>938</v>
      </c>
      <c r="D827" s="12">
        <v>0</v>
      </c>
      <c r="E827" s="77">
        <v>0</v>
      </c>
    </row>
    <row r="828" spans="1:5" x14ac:dyDescent="0.25">
      <c r="A828" s="34" t="s">
        <v>142</v>
      </c>
      <c r="B828" s="34" t="s">
        <v>899</v>
      </c>
      <c r="C828" s="34" t="s">
        <v>939</v>
      </c>
      <c r="D828" s="34">
        <v>0</v>
      </c>
      <c r="E828" s="76">
        <v>0</v>
      </c>
    </row>
    <row r="829" spans="1:5" x14ac:dyDescent="0.25">
      <c r="A829" s="12" t="s">
        <v>142</v>
      </c>
      <c r="B829" s="12" t="s">
        <v>899</v>
      </c>
      <c r="C829" s="12" t="s">
        <v>191</v>
      </c>
      <c r="D829" s="12">
        <v>0</v>
      </c>
      <c r="E829" s="77">
        <v>0</v>
      </c>
    </row>
    <row r="830" spans="1:5" x14ac:dyDescent="0.25">
      <c r="A830" s="34" t="s">
        <v>142</v>
      </c>
      <c r="B830" s="34" t="s">
        <v>899</v>
      </c>
      <c r="C830" s="34" t="s">
        <v>940</v>
      </c>
      <c r="D830" s="34">
        <v>0</v>
      </c>
      <c r="E830" s="76">
        <v>0</v>
      </c>
    </row>
    <row r="831" spans="1:5" x14ac:dyDescent="0.25">
      <c r="A831" s="12" t="s">
        <v>142</v>
      </c>
      <c r="B831" s="12" t="s">
        <v>899</v>
      </c>
      <c r="C831" s="12" t="s">
        <v>192</v>
      </c>
      <c r="D831" s="12">
        <v>0</v>
      </c>
      <c r="E831" s="77">
        <v>0</v>
      </c>
    </row>
    <row r="832" spans="1:5" x14ac:dyDescent="0.25">
      <c r="A832" s="34" t="s">
        <v>142</v>
      </c>
      <c r="B832" s="34" t="s">
        <v>899</v>
      </c>
      <c r="C832" s="34" t="s">
        <v>941</v>
      </c>
      <c r="D832" s="34">
        <v>0</v>
      </c>
      <c r="E832" s="76">
        <v>0</v>
      </c>
    </row>
    <row r="833" spans="1:5" x14ac:dyDescent="0.25">
      <c r="A833" s="32" t="s">
        <v>142</v>
      </c>
      <c r="B833" s="32" t="s">
        <v>899</v>
      </c>
      <c r="C833" s="32" t="s">
        <v>942</v>
      </c>
      <c r="D833" s="32">
        <v>0</v>
      </c>
      <c r="E833" s="56">
        <v>0</v>
      </c>
    </row>
    <row r="834" spans="1:5" x14ac:dyDescent="0.25">
      <c r="A834" s="34" t="s">
        <v>142</v>
      </c>
      <c r="B834" s="34" t="s">
        <v>899</v>
      </c>
      <c r="C834" s="34" t="s">
        <v>943</v>
      </c>
      <c r="D834" s="34">
        <v>0</v>
      </c>
      <c r="E834" s="76">
        <v>0</v>
      </c>
    </row>
    <row r="835" spans="1:5" x14ac:dyDescent="0.25">
      <c r="A835" s="12" t="s">
        <v>142</v>
      </c>
      <c r="B835" s="12" t="s">
        <v>899</v>
      </c>
      <c r="C835" s="12" t="s">
        <v>944</v>
      </c>
      <c r="D835" s="12">
        <v>0</v>
      </c>
      <c r="E835" s="77">
        <v>0</v>
      </c>
    </row>
    <row r="836" spans="1:5" x14ac:dyDescent="0.25">
      <c r="A836" s="34" t="s">
        <v>142</v>
      </c>
      <c r="B836" s="34" t="s">
        <v>899</v>
      </c>
      <c r="C836" s="34" t="s">
        <v>945</v>
      </c>
      <c r="D836" s="34">
        <v>0</v>
      </c>
      <c r="E836" s="76">
        <v>0</v>
      </c>
    </row>
    <row r="837" spans="1:5" x14ac:dyDescent="0.25">
      <c r="A837" s="12" t="s">
        <v>142</v>
      </c>
      <c r="B837" s="12" t="s">
        <v>899</v>
      </c>
      <c r="C837" s="12" t="s">
        <v>946</v>
      </c>
      <c r="D837" s="12">
        <v>0</v>
      </c>
      <c r="E837" s="77">
        <v>0</v>
      </c>
    </row>
    <row r="838" spans="1:5" x14ac:dyDescent="0.25">
      <c r="A838" s="34" t="s">
        <v>142</v>
      </c>
      <c r="B838" s="34" t="s">
        <v>899</v>
      </c>
      <c r="C838" s="34" t="s">
        <v>947</v>
      </c>
      <c r="D838" s="34">
        <v>0</v>
      </c>
      <c r="E838" s="76">
        <v>0</v>
      </c>
    </row>
    <row r="839" spans="1:5" x14ac:dyDescent="0.25">
      <c r="A839" s="12" t="s">
        <v>142</v>
      </c>
      <c r="B839" s="12" t="s">
        <v>899</v>
      </c>
      <c r="C839" s="12" t="s">
        <v>196</v>
      </c>
      <c r="D839" s="12">
        <v>0</v>
      </c>
      <c r="E839" s="77">
        <v>0</v>
      </c>
    </row>
    <row r="840" spans="1:5" x14ac:dyDescent="0.25">
      <c r="A840" s="34" t="s">
        <v>142</v>
      </c>
      <c r="B840" s="34" t="s">
        <v>899</v>
      </c>
      <c r="C840" s="34" t="s">
        <v>948</v>
      </c>
      <c r="D840" s="34">
        <v>0</v>
      </c>
      <c r="E840" s="76">
        <v>0</v>
      </c>
    </row>
    <row r="841" spans="1:5" x14ac:dyDescent="0.25">
      <c r="A841" s="32" t="s">
        <v>142</v>
      </c>
      <c r="B841" s="32" t="s">
        <v>899</v>
      </c>
      <c r="C841" s="32" t="s">
        <v>949</v>
      </c>
      <c r="D841" s="32">
        <v>0</v>
      </c>
      <c r="E841" s="56">
        <v>0</v>
      </c>
    </row>
    <row r="842" spans="1:5" x14ac:dyDescent="0.25">
      <c r="A842" s="34" t="s">
        <v>142</v>
      </c>
      <c r="B842" s="34" t="s">
        <v>899</v>
      </c>
      <c r="C842" s="34" t="s">
        <v>950</v>
      </c>
      <c r="D842" s="34">
        <v>0</v>
      </c>
      <c r="E842" s="76">
        <v>0</v>
      </c>
    </row>
    <row r="843" spans="1:5" x14ac:dyDescent="0.25">
      <c r="A843" s="32" t="s">
        <v>142</v>
      </c>
      <c r="B843" s="32" t="s">
        <v>899</v>
      </c>
      <c r="C843" s="32" t="s">
        <v>951</v>
      </c>
      <c r="D843" s="32">
        <v>0</v>
      </c>
      <c r="E843" s="56">
        <v>0</v>
      </c>
    </row>
    <row r="844" spans="1:5" x14ac:dyDescent="0.25">
      <c r="A844" s="34" t="s">
        <v>142</v>
      </c>
      <c r="B844" s="34" t="s">
        <v>899</v>
      </c>
      <c r="C844" s="34" t="s">
        <v>952</v>
      </c>
      <c r="D844" s="34">
        <v>0</v>
      </c>
      <c r="E844" s="76">
        <v>0</v>
      </c>
    </row>
    <row r="845" spans="1:5" x14ac:dyDescent="0.25">
      <c r="A845" s="12" t="s">
        <v>142</v>
      </c>
      <c r="B845" s="12" t="s">
        <v>899</v>
      </c>
      <c r="C845" s="12" t="s">
        <v>953</v>
      </c>
      <c r="D845" s="12">
        <v>0</v>
      </c>
      <c r="E845" s="77">
        <v>0</v>
      </c>
    </row>
    <row r="846" spans="1:5" x14ac:dyDescent="0.25">
      <c r="A846" s="34" t="s">
        <v>142</v>
      </c>
      <c r="B846" s="34" t="s">
        <v>899</v>
      </c>
      <c r="C846" s="34" t="s">
        <v>200</v>
      </c>
      <c r="D846" s="34">
        <v>0</v>
      </c>
      <c r="E846" s="76">
        <v>0</v>
      </c>
    </row>
    <row r="847" spans="1:5" x14ac:dyDescent="0.25">
      <c r="A847" s="12" t="s">
        <v>142</v>
      </c>
      <c r="B847" s="12" t="s">
        <v>899</v>
      </c>
      <c r="C847" s="12" t="s">
        <v>954</v>
      </c>
      <c r="D847" s="12">
        <v>0</v>
      </c>
      <c r="E847" s="77">
        <v>0</v>
      </c>
    </row>
    <row r="848" spans="1:5" x14ac:dyDescent="0.25">
      <c r="A848" s="34" t="s">
        <v>142</v>
      </c>
      <c r="B848" s="34" t="s">
        <v>899</v>
      </c>
      <c r="C848" s="34" t="s">
        <v>955</v>
      </c>
      <c r="D848" s="34">
        <v>0</v>
      </c>
      <c r="E848" s="76">
        <v>0</v>
      </c>
    </row>
    <row r="849" spans="1:5" x14ac:dyDescent="0.25">
      <c r="A849" s="12" t="s">
        <v>142</v>
      </c>
      <c r="B849" s="12" t="s">
        <v>899</v>
      </c>
      <c r="C849" s="12" t="s">
        <v>956</v>
      </c>
      <c r="D849" s="12">
        <v>0</v>
      </c>
      <c r="E849" s="77">
        <v>0</v>
      </c>
    </row>
    <row r="850" spans="1:5" x14ac:dyDescent="0.25">
      <c r="A850" s="34" t="s">
        <v>142</v>
      </c>
      <c r="B850" s="34" t="s">
        <v>899</v>
      </c>
      <c r="C850" s="34" t="s">
        <v>957</v>
      </c>
      <c r="D850" s="34">
        <v>0</v>
      </c>
      <c r="E850" s="76">
        <v>0</v>
      </c>
    </row>
    <row r="851" spans="1:5" x14ac:dyDescent="0.25">
      <c r="A851" s="32" t="s">
        <v>142</v>
      </c>
      <c r="B851" s="32" t="s">
        <v>899</v>
      </c>
      <c r="C851" s="32" t="s">
        <v>958</v>
      </c>
      <c r="D851" s="32">
        <v>0</v>
      </c>
      <c r="E851" s="56">
        <v>0</v>
      </c>
    </row>
    <row r="852" spans="1:5" x14ac:dyDescent="0.25">
      <c r="A852" s="34" t="s">
        <v>142</v>
      </c>
      <c r="B852" s="34" t="s">
        <v>899</v>
      </c>
      <c r="C852" s="34" t="s">
        <v>959</v>
      </c>
      <c r="D852" s="34">
        <v>0</v>
      </c>
      <c r="E852" s="76">
        <v>0</v>
      </c>
    </row>
    <row r="853" spans="1:5" x14ac:dyDescent="0.25">
      <c r="A853" s="12" t="s">
        <v>142</v>
      </c>
      <c r="B853" s="12" t="s">
        <v>899</v>
      </c>
      <c r="C853" s="12" t="s">
        <v>960</v>
      </c>
      <c r="D853" s="12">
        <v>0</v>
      </c>
      <c r="E853" s="77">
        <v>0</v>
      </c>
    </row>
    <row r="854" spans="1:5" x14ac:dyDescent="0.25">
      <c r="A854" s="34" t="s">
        <v>142</v>
      </c>
      <c r="B854" s="34" t="s">
        <v>899</v>
      </c>
      <c r="C854" s="34" t="s">
        <v>961</v>
      </c>
      <c r="D854" s="34">
        <v>0</v>
      </c>
      <c r="E854" s="76">
        <v>0</v>
      </c>
    </row>
    <row r="855" spans="1:5" x14ac:dyDescent="0.25">
      <c r="A855" s="12" t="s">
        <v>142</v>
      </c>
      <c r="B855" s="12" t="s">
        <v>899</v>
      </c>
      <c r="C855" s="12" t="s">
        <v>962</v>
      </c>
      <c r="D855" s="12">
        <v>0</v>
      </c>
      <c r="E855" s="77">
        <v>0</v>
      </c>
    </row>
    <row r="856" spans="1:5" x14ac:dyDescent="0.25">
      <c r="A856" s="34" t="s">
        <v>142</v>
      </c>
      <c r="B856" s="34" t="s">
        <v>899</v>
      </c>
      <c r="C856" s="34" t="s">
        <v>963</v>
      </c>
      <c r="D856" s="34">
        <v>0</v>
      </c>
      <c r="E856" s="76">
        <v>0</v>
      </c>
    </row>
    <row r="857" spans="1:5" x14ac:dyDescent="0.25">
      <c r="A857" s="12" t="s">
        <v>142</v>
      </c>
      <c r="B857" s="12" t="s">
        <v>899</v>
      </c>
      <c r="C857" s="12" t="s">
        <v>964</v>
      </c>
      <c r="D857" s="12">
        <v>0</v>
      </c>
      <c r="E857" s="77">
        <v>0</v>
      </c>
    </row>
    <row r="858" spans="1:5" x14ac:dyDescent="0.25">
      <c r="A858" s="34" t="s">
        <v>142</v>
      </c>
      <c r="B858" s="34" t="s">
        <v>899</v>
      </c>
      <c r="C858" s="34" t="s">
        <v>965</v>
      </c>
      <c r="D858" s="34">
        <v>0</v>
      </c>
      <c r="E858" s="76">
        <v>0</v>
      </c>
    </row>
    <row r="859" spans="1:5" x14ac:dyDescent="0.25">
      <c r="A859" s="32" t="s">
        <v>142</v>
      </c>
      <c r="B859" s="32" t="s">
        <v>899</v>
      </c>
      <c r="C859" s="32" t="s">
        <v>966</v>
      </c>
      <c r="D859" s="32">
        <v>0</v>
      </c>
      <c r="E859" s="56">
        <v>0</v>
      </c>
    </row>
    <row r="860" spans="1:5" x14ac:dyDescent="0.25">
      <c r="A860" s="34" t="s">
        <v>142</v>
      </c>
      <c r="B860" s="34" t="s">
        <v>899</v>
      </c>
      <c r="C860" s="34" t="s">
        <v>967</v>
      </c>
      <c r="D860" s="34">
        <v>0</v>
      </c>
      <c r="E860" s="76">
        <v>0</v>
      </c>
    </row>
    <row r="861" spans="1:5" x14ac:dyDescent="0.25">
      <c r="A861" s="32" t="s">
        <v>142</v>
      </c>
      <c r="B861" s="32" t="s">
        <v>899</v>
      </c>
      <c r="C861" s="32" t="s">
        <v>968</v>
      </c>
      <c r="D861" s="32">
        <v>0</v>
      </c>
      <c r="E861" s="56">
        <v>0</v>
      </c>
    </row>
    <row r="862" spans="1:5" x14ac:dyDescent="0.25">
      <c r="A862" s="34" t="s">
        <v>142</v>
      </c>
      <c r="B862" s="34" t="s">
        <v>899</v>
      </c>
      <c r="C862" s="34" t="s">
        <v>334</v>
      </c>
      <c r="D862" s="34">
        <v>0</v>
      </c>
      <c r="E862" s="76">
        <v>0</v>
      </c>
    </row>
    <row r="863" spans="1:5" x14ac:dyDescent="0.25">
      <c r="A863" s="12" t="s">
        <v>142</v>
      </c>
      <c r="B863" s="12" t="s">
        <v>899</v>
      </c>
      <c r="C863" s="12" t="s">
        <v>969</v>
      </c>
      <c r="D863" s="12">
        <v>0</v>
      </c>
      <c r="E863" s="77">
        <v>0</v>
      </c>
    </row>
    <row r="864" spans="1:5" x14ac:dyDescent="0.25">
      <c r="A864" s="34" t="s">
        <v>142</v>
      </c>
      <c r="B864" s="34" t="s">
        <v>899</v>
      </c>
      <c r="C864" s="34" t="s">
        <v>970</v>
      </c>
      <c r="D864" s="34">
        <v>0</v>
      </c>
      <c r="E864" s="76">
        <v>0</v>
      </c>
    </row>
    <row r="865" spans="1:5" x14ac:dyDescent="0.25">
      <c r="A865" s="12" t="s">
        <v>142</v>
      </c>
      <c r="B865" s="12" t="s">
        <v>899</v>
      </c>
      <c r="C865" s="12" t="s">
        <v>971</v>
      </c>
      <c r="D865" s="12">
        <v>0</v>
      </c>
      <c r="E865" s="77">
        <v>0</v>
      </c>
    </row>
    <row r="866" spans="1:5" x14ac:dyDescent="0.25">
      <c r="A866" s="34" t="s">
        <v>142</v>
      </c>
      <c r="B866" s="34" t="s">
        <v>899</v>
      </c>
      <c r="C866" s="34" t="s">
        <v>972</v>
      </c>
      <c r="D866" s="34">
        <v>0</v>
      </c>
      <c r="E866" s="76">
        <v>0</v>
      </c>
    </row>
    <row r="867" spans="1:5" x14ac:dyDescent="0.25">
      <c r="A867" s="12" t="s">
        <v>142</v>
      </c>
      <c r="B867" s="12" t="s">
        <v>899</v>
      </c>
      <c r="C867" s="12" t="s">
        <v>973</v>
      </c>
      <c r="D867" s="12">
        <v>0</v>
      </c>
      <c r="E867" s="77">
        <v>0</v>
      </c>
    </row>
    <row r="868" spans="1:5" x14ac:dyDescent="0.25">
      <c r="A868" s="34" t="s">
        <v>142</v>
      </c>
      <c r="B868" s="34" t="s">
        <v>899</v>
      </c>
      <c r="C868" s="34" t="s">
        <v>974</v>
      </c>
      <c r="D868" s="34">
        <v>0</v>
      </c>
      <c r="E868" s="76">
        <v>0</v>
      </c>
    </row>
    <row r="869" spans="1:5" x14ac:dyDescent="0.25">
      <c r="A869" s="32" t="s">
        <v>142</v>
      </c>
      <c r="B869" s="32" t="s">
        <v>899</v>
      </c>
      <c r="C869" s="32" t="s">
        <v>975</v>
      </c>
      <c r="D869" s="32">
        <v>0</v>
      </c>
      <c r="E869" s="56">
        <v>0</v>
      </c>
    </row>
    <row r="870" spans="1:5" x14ac:dyDescent="0.25">
      <c r="A870" s="34" t="s">
        <v>142</v>
      </c>
      <c r="B870" s="34" t="s">
        <v>899</v>
      </c>
      <c r="C870" s="34" t="s">
        <v>976</v>
      </c>
      <c r="D870" s="34">
        <v>0</v>
      </c>
      <c r="E870" s="76">
        <v>0</v>
      </c>
    </row>
    <row r="871" spans="1:5" x14ac:dyDescent="0.25">
      <c r="A871" s="12" t="s">
        <v>142</v>
      </c>
      <c r="B871" s="12" t="s">
        <v>899</v>
      </c>
      <c r="C871" s="12" t="s">
        <v>977</v>
      </c>
      <c r="D871" s="12">
        <v>0</v>
      </c>
      <c r="E871" s="77">
        <v>0</v>
      </c>
    </row>
    <row r="872" spans="1:5" x14ac:dyDescent="0.25">
      <c r="A872" s="34" t="s">
        <v>142</v>
      </c>
      <c r="B872" s="34" t="s">
        <v>899</v>
      </c>
      <c r="C872" s="34" t="s">
        <v>978</v>
      </c>
      <c r="D872" s="34">
        <v>0</v>
      </c>
      <c r="E872" s="76">
        <v>0</v>
      </c>
    </row>
    <row r="873" spans="1:5" x14ac:dyDescent="0.25">
      <c r="A873" s="12" t="s">
        <v>142</v>
      </c>
      <c r="B873" s="12" t="s">
        <v>899</v>
      </c>
      <c r="C873" s="12" t="s">
        <v>979</v>
      </c>
      <c r="D873" s="12">
        <v>0</v>
      </c>
      <c r="E873" s="77">
        <v>0</v>
      </c>
    </row>
    <row r="874" spans="1:5" x14ac:dyDescent="0.25">
      <c r="A874" s="34" t="s">
        <v>142</v>
      </c>
      <c r="B874" s="34" t="s">
        <v>899</v>
      </c>
      <c r="C874" s="34" t="s">
        <v>980</v>
      </c>
      <c r="D874" s="34">
        <v>0</v>
      </c>
      <c r="E874" s="76">
        <v>0</v>
      </c>
    </row>
    <row r="875" spans="1:5" x14ac:dyDescent="0.25">
      <c r="A875" s="12" t="s">
        <v>142</v>
      </c>
      <c r="B875" s="12" t="s">
        <v>899</v>
      </c>
      <c r="C875" s="12" t="s">
        <v>981</v>
      </c>
      <c r="D875" s="12">
        <v>0</v>
      </c>
      <c r="E875" s="77">
        <v>0</v>
      </c>
    </row>
    <row r="876" spans="1:5" x14ac:dyDescent="0.25">
      <c r="A876" s="34" t="s">
        <v>142</v>
      </c>
      <c r="B876" s="34" t="s">
        <v>899</v>
      </c>
      <c r="C876" s="34" t="s">
        <v>982</v>
      </c>
      <c r="D876" s="34">
        <v>0</v>
      </c>
      <c r="E876" s="76">
        <v>0</v>
      </c>
    </row>
    <row r="877" spans="1:5" x14ac:dyDescent="0.25">
      <c r="A877" s="32" t="s">
        <v>142</v>
      </c>
      <c r="B877" s="32" t="s">
        <v>899</v>
      </c>
      <c r="C877" s="32" t="s">
        <v>983</v>
      </c>
      <c r="D877" s="32">
        <v>0</v>
      </c>
      <c r="E877" s="56">
        <v>0</v>
      </c>
    </row>
    <row r="878" spans="1:5" x14ac:dyDescent="0.25">
      <c r="A878" s="34" t="s">
        <v>142</v>
      </c>
      <c r="B878" s="34" t="s">
        <v>899</v>
      </c>
      <c r="C878" s="34" t="s">
        <v>984</v>
      </c>
      <c r="D878" s="34">
        <v>0</v>
      </c>
      <c r="E878" s="76">
        <v>0</v>
      </c>
    </row>
    <row r="879" spans="1:5" x14ac:dyDescent="0.25">
      <c r="A879" s="32" t="s">
        <v>142</v>
      </c>
      <c r="B879" s="32" t="s">
        <v>899</v>
      </c>
      <c r="C879" s="32" t="s">
        <v>985</v>
      </c>
      <c r="D879" s="32">
        <v>0</v>
      </c>
      <c r="E879" s="56">
        <v>0</v>
      </c>
    </row>
    <row r="880" spans="1:5" x14ac:dyDescent="0.25">
      <c r="A880" s="34" t="s">
        <v>142</v>
      </c>
      <c r="B880" s="34" t="s">
        <v>899</v>
      </c>
      <c r="C880" s="34" t="s">
        <v>986</v>
      </c>
      <c r="D880" s="34">
        <v>0</v>
      </c>
      <c r="E880" s="76">
        <v>0</v>
      </c>
    </row>
    <row r="881" spans="1:5" x14ac:dyDescent="0.25">
      <c r="A881" s="12" t="s">
        <v>142</v>
      </c>
      <c r="B881" s="12" t="s">
        <v>899</v>
      </c>
      <c r="C881" s="12" t="s">
        <v>987</v>
      </c>
      <c r="D881" s="12">
        <v>0</v>
      </c>
      <c r="E881" s="77">
        <v>0</v>
      </c>
    </row>
    <row r="882" spans="1:5" x14ac:dyDescent="0.25">
      <c r="A882" s="34" t="s">
        <v>142</v>
      </c>
      <c r="B882" s="34" t="s">
        <v>899</v>
      </c>
      <c r="C882" s="34" t="s">
        <v>988</v>
      </c>
      <c r="D882" s="34">
        <v>0</v>
      </c>
      <c r="E882" s="76">
        <v>0</v>
      </c>
    </row>
    <row r="883" spans="1:5" x14ac:dyDescent="0.25">
      <c r="A883" s="12" t="s">
        <v>142</v>
      </c>
      <c r="B883" s="12" t="s">
        <v>899</v>
      </c>
      <c r="C883" s="12" t="s">
        <v>762</v>
      </c>
      <c r="D883" s="12">
        <v>0</v>
      </c>
      <c r="E883" s="77">
        <v>0</v>
      </c>
    </row>
    <row r="884" spans="1:5" x14ac:dyDescent="0.25">
      <c r="A884" s="34" t="s">
        <v>142</v>
      </c>
      <c r="B884" s="34" t="s">
        <v>899</v>
      </c>
      <c r="C884" s="34" t="s">
        <v>989</v>
      </c>
      <c r="D884" s="34">
        <v>0</v>
      </c>
      <c r="E884" s="76">
        <v>0</v>
      </c>
    </row>
    <row r="885" spans="1:5" x14ac:dyDescent="0.25">
      <c r="A885" s="12" t="s">
        <v>142</v>
      </c>
      <c r="B885" s="12" t="s">
        <v>899</v>
      </c>
      <c r="C885" s="12" t="s">
        <v>990</v>
      </c>
      <c r="D885" s="12">
        <v>0</v>
      </c>
      <c r="E885" s="77">
        <v>0</v>
      </c>
    </row>
    <row r="886" spans="1:5" x14ac:dyDescent="0.25">
      <c r="A886" s="34" t="s">
        <v>142</v>
      </c>
      <c r="B886" s="34" t="s">
        <v>899</v>
      </c>
      <c r="C886" s="34" t="s">
        <v>991</v>
      </c>
      <c r="D886" s="34">
        <v>0</v>
      </c>
      <c r="E886" s="76">
        <v>0</v>
      </c>
    </row>
    <row r="887" spans="1:5" x14ac:dyDescent="0.25">
      <c r="A887" s="32" t="s">
        <v>142</v>
      </c>
      <c r="B887" s="32" t="s">
        <v>899</v>
      </c>
      <c r="C887" s="32" t="s">
        <v>992</v>
      </c>
      <c r="D887" s="32">
        <v>0</v>
      </c>
      <c r="E887" s="56">
        <v>0</v>
      </c>
    </row>
    <row r="888" spans="1:5" x14ac:dyDescent="0.25">
      <c r="A888" s="34" t="s">
        <v>142</v>
      </c>
      <c r="B888" s="34" t="s">
        <v>899</v>
      </c>
      <c r="C888" s="34" t="s">
        <v>330</v>
      </c>
      <c r="D888" s="34">
        <v>0</v>
      </c>
      <c r="E888" s="76">
        <v>0</v>
      </c>
    </row>
    <row r="889" spans="1:5" x14ac:dyDescent="0.25">
      <c r="A889" s="12" t="s">
        <v>142</v>
      </c>
      <c r="B889" s="12" t="s">
        <v>899</v>
      </c>
      <c r="C889" s="12" t="s">
        <v>993</v>
      </c>
      <c r="D889" s="12">
        <v>0</v>
      </c>
      <c r="E889" s="77">
        <v>0</v>
      </c>
    </row>
    <row r="890" spans="1:5" x14ac:dyDescent="0.25">
      <c r="A890" s="34" t="s">
        <v>142</v>
      </c>
      <c r="B890" s="34" t="s">
        <v>899</v>
      </c>
      <c r="C890" s="34" t="s">
        <v>994</v>
      </c>
      <c r="D890" s="34">
        <v>0</v>
      </c>
      <c r="E890" s="76">
        <v>0</v>
      </c>
    </row>
    <row r="891" spans="1:5" x14ac:dyDescent="0.25">
      <c r="A891" s="12" t="s">
        <v>142</v>
      </c>
      <c r="B891" s="12" t="s">
        <v>899</v>
      </c>
      <c r="C891" s="12" t="s">
        <v>995</v>
      </c>
      <c r="D891" s="12">
        <v>0</v>
      </c>
      <c r="E891" s="77">
        <v>0</v>
      </c>
    </row>
    <row r="892" spans="1:5" x14ac:dyDescent="0.25">
      <c r="A892" s="34" t="s">
        <v>142</v>
      </c>
      <c r="B892" s="34" t="s">
        <v>899</v>
      </c>
      <c r="C892" s="34" t="s">
        <v>996</v>
      </c>
      <c r="D892" s="34">
        <v>0</v>
      </c>
      <c r="E892" s="76">
        <v>0</v>
      </c>
    </row>
    <row r="893" spans="1:5" x14ac:dyDescent="0.25">
      <c r="A893" s="12" t="s">
        <v>142</v>
      </c>
      <c r="B893" s="12" t="s">
        <v>899</v>
      </c>
      <c r="C893" s="12" t="s">
        <v>997</v>
      </c>
      <c r="D893" s="12">
        <v>0</v>
      </c>
      <c r="E893" s="77">
        <v>0</v>
      </c>
    </row>
    <row r="894" spans="1:5" x14ac:dyDescent="0.25">
      <c r="A894" s="34" t="s">
        <v>142</v>
      </c>
      <c r="B894" s="34" t="s">
        <v>899</v>
      </c>
      <c r="C894" s="34" t="s">
        <v>998</v>
      </c>
      <c r="D894" s="34">
        <v>0</v>
      </c>
      <c r="E894" s="76">
        <v>0</v>
      </c>
    </row>
    <row r="895" spans="1:5" x14ac:dyDescent="0.25">
      <c r="A895" s="32" t="s">
        <v>142</v>
      </c>
      <c r="B895" s="32" t="s">
        <v>899</v>
      </c>
      <c r="C895" s="32" t="s">
        <v>999</v>
      </c>
      <c r="D895" s="32">
        <v>0</v>
      </c>
      <c r="E895" s="56">
        <v>0</v>
      </c>
    </row>
    <row r="896" spans="1:5" x14ac:dyDescent="0.25">
      <c r="A896" s="34" t="s">
        <v>142</v>
      </c>
      <c r="B896" s="34" t="s">
        <v>899</v>
      </c>
      <c r="C896" s="34" t="s">
        <v>1000</v>
      </c>
      <c r="D896" s="34">
        <v>0</v>
      </c>
      <c r="E896" s="76">
        <v>0</v>
      </c>
    </row>
    <row r="897" spans="1:5" x14ac:dyDescent="0.25">
      <c r="A897" s="32" t="s">
        <v>142</v>
      </c>
      <c r="B897" s="32" t="s">
        <v>899</v>
      </c>
      <c r="C897" s="32" t="s">
        <v>1001</v>
      </c>
      <c r="D897" s="32">
        <v>0</v>
      </c>
      <c r="E897" s="56">
        <v>0</v>
      </c>
    </row>
    <row r="898" spans="1:5" x14ac:dyDescent="0.25">
      <c r="A898" s="34" t="s">
        <v>142</v>
      </c>
      <c r="B898" s="34" t="s">
        <v>899</v>
      </c>
      <c r="C898" s="34" t="s">
        <v>1002</v>
      </c>
      <c r="D898" s="34">
        <v>0</v>
      </c>
      <c r="E898" s="76">
        <v>0</v>
      </c>
    </row>
    <row r="899" spans="1:5" x14ac:dyDescent="0.25">
      <c r="A899" s="12" t="s">
        <v>142</v>
      </c>
      <c r="B899" s="12" t="s">
        <v>196</v>
      </c>
      <c r="C899" s="12" t="s">
        <v>1003</v>
      </c>
      <c r="D899" s="12">
        <v>0</v>
      </c>
      <c r="E899" s="77">
        <v>0</v>
      </c>
    </row>
    <row r="900" spans="1:5" x14ac:dyDescent="0.25">
      <c r="A900" s="34" t="s">
        <v>142</v>
      </c>
      <c r="B900" s="34" t="s">
        <v>196</v>
      </c>
      <c r="C900" s="34" t="s">
        <v>1004</v>
      </c>
      <c r="D900" s="34">
        <v>0</v>
      </c>
      <c r="E900" s="76">
        <v>0</v>
      </c>
    </row>
    <row r="901" spans="1:5" x14ac:dyDescent="0.25">
      <c r="A901" s="12" t="s">
        <v>142</v>
      </c>
      <c r="B901" s="12" t="s">
        <v>196</v>
      </c>
      <c r="C901" s="12" t="s">
        <v>1005</v>
      </c>
      <c r="D901" s="12">
        <v>0</v>
      </c>
      <c r="E901" s="77">
        <v>0</v>
      </c>
    </row>
    <row r="902" spans="1:5" x14ac:dyDescent="0.25">
      <c r="A902" s="34" t="s">
        <v>142</v>
      </c>
      <c r="B902" s="34" t="s">
        <v>196</v>
      </c>
      <c r="C902" s="34" t="s">
        <v>1006</v>
      </c>
      <c r="D902" s="34">
        <v>0</v>
      </c>
      <c r="E902" s="76">
        <v>0</v>
      </c>
    </row>
    <row r="903" spans="1:5" x14ac:dyDescent="0.25">
      <c r="A903" s="12" t="s">
        <v>142</v>
      </c>
      <c r="B903" s="12" t="s">
        <v>196</v>
      </c>
      <c r="C903" s="12" t="s">
        <v>1007</v>
      </c>
      <c r="D903" s="12">
        <v>0</v>
      </c>
      <c r="E903" s="77">
        <v>0</v>
      </c>
    </row>
    <row r="904" spans="1:5" x14ac:dyDescent="0.25">
      <c r="A904" s="34" t="s">
        <v>142</v>
      </c>
      <c r="B904" s="34" t="s">
        <v>196</v>
      </c>
      <c r="C904" s="34" t="s">
        <v>686</v>
      </c>
      <c r="D904" s="34">
        <v>0</v>
      </c>
      <c r="E904" s="76">
        <v>0</v>
      </c>
    </row>
    <row r="905" spans="1:5" x14ac:dyDescent="0.25">
      <c r="A905" s="32" t="s">
        <v>142</v>
      </c>
      <c r="B905" s="32" t="s">
        <v>196</v>
      </c>
      <c r="C905" s="32" t="s">
        <v>1008</v>
      </c>
      <c r="D905" s="32">
        <v>0</v>
      </c>
      <c r="E905" s="56">
        <v>0</v>
      </c>
    </row>
    <row r="906" spans="1:5" x14ac:dyDescent="0.25">
      <c r="A906" s="34" t="s">
        <v>142</v>
      </c>
      <c r="B906" s="34" t="s">
        <v>196</v>
      </c>
      <c r="C906" s="34" t="s">
        <v>597</v>
      </c>
      <c r="D906" s="34">
        <v>0</v>
      </c>
      <c r="E906" s="76">
        <v>0</v>
      </c>
    </row>
    <row r="907" spans="1:5" x14ac:dyDescent="0.25">
      <c r="A907" s="12" t="s">
        <v>142</v>
      </c>
      <c r="B907" s="12" t="s">
        <v>196</v>
      </c>
      <c r="C907" s="12" t="s">
        <v>1009</v>
      </c>
      <c r="D907" s="12">
        <v>0</v>
      </c>
      <c r="E907" s="77">
        <v>0</v>
      </c>
    </row>
    <row r="908" spans="1:5" x14ac:dyDescent="0.25">
      <c r="A908" s="34" t="s">
        <v>142</v>
      </c>
      <c r="B908" s="34" t="s">
        <v>196</v>
      </c>
      <c r="C908" s="34" t="s">
        <v>1010</v>
      </c>
      <c r="D908" s="34">
        <v>0</v>
      </c>
      <c r="E908" s="76">
        <v>0</v>
      </c>
    </row>
    <row r="909" spans="1:5" x14ac:dyDescent="0.25">
      <c r="A909" s="12" t="s">
        <v>142</v>
      </c>
      <c r="B909" s="12" t="s">
        <v>196</v>
      </c>
      <c r="C909" s="12" t="s">
        <v>1011</v>
      </c>
      <c r="D909" s="12">
        <v>0</v>
      </c>
      <c r="E909" s="77">
        <v>0</v>
      </c>
    </row>
    <row r="910" spans="1:5" x14ac:dyDescent="0.25">
      <c r="A910" s="34" t="s">
        <v>142</v>
      </c>
      <c r="B910" s="34" t="s">
        <v>196</v>
      </c>
      <c r="C910" s="34" t="s">
        <v>1012</v>
      </c>
      <c r="D910" s="34">
        <v>0</v>
      </c>
      <c r="E910" s="76">
        <v>0</v>
      </c>
    </row>
    <row r="911" spans="1:5" x14ac:dyDescent="0.25">
      <c r="A911" s="12" t="s">
        <v>142</v>
      </c>
      <c r="B911" s="12" t="s">
        <v>196</v>
      </c>
      <c r="C911" s="12" t="s">
        <v>1013</v>
      </c>
      <c r="D911" s="12">
        <v>0</v>
      </c>
      <c r="E911" s="77">
        <v>0</v>
      </c>
    </row>
    <row r="912" spans="1:5" x14ac:dyDescent="0.25">
      <c r="A912" s="34" t="s">
        <v>142</v>
      </c>
      <c r="B912" s="34" t="s">
        <v>196</v>
      </c>
      <c r="C912" s="34" t="s">
        <v>1014</v>
      </c>
      <c r="D912" s="34">
        <v>0</v>
      </c>
      <c r="E912" s="76">
        <v>0</v>
      </c>
    </row>
    <row r="913" spans="1:5" x14ac:dyDescent="0.25">
      <c r="A913" s="32" t="s">
        <v>142</v>
      </c>
      <c r="B913" s="32" t="s">
        <v>196</v>
      </c>
      <c r="C913" s="32" t="s">
        <v>1015</v>
      </c>
      <c r="D913" s="32">
        <v>0</v>
      </c>
      <c r="E913" s="56">
        <v>0</v>
      </c>
    </row>
    <row r="914" spans="1:5" x14ac:dyDescent="0.25">
      <c r="A914" s="34" t="s">
        <v>142</v>
      </c>
      <c r="B914" s="34" t="s">
        <v>196</v>
      </c>
      <c r="C914" s="34" t="s">
        <v>1016</v>
      </c>
      <c r="D914" s="34">
        <v>0</v>
      </c>
      <c r="E914" s="76">
        <v>0</v>
      </c>
    </row>
    <row r="915" spans="1:5" x14ac:dyDescent="0.25">
      <c r="A915" s="32" t="s">
        <v>142</v>
      </c>
      <c r="B915" s="32" t="s">
        <v>196</v>
      </c>
      <c r="C915" s="32" t="s">
        <v>1017</v>
      </c>
      <c r="D915" s="32">
        <v>0</v>
      </c>
      <c r="E915" s="56">
        <v>0</v>
      </c>
    </row>
    <row r="916" spans="1:5" x14ac:dyDescent="0.25">
      <c r="A916" s="34" t="s">
        <v>142</v>
      </c>
      <c r="B916" s="34" t="s">
        <v>196</v>
      </c>
      <c r="C916" s="34" t="s">
        <v>1018</v>
      </c>
      <c r="D916" s="34">
        <v>0</v>
      </c>
      <c r="E916" s="76">
        <v>0</v>
      </c>
    </row>
    <row r="917" spans="1:5" x14ac:dyDescent="0.25">
      <c r="A917" s="12" t="s">
        <v>142</v>
      </c>
      <c r="B917" s="12" t="s">
        <v>196</v>
      </c>
      <c r="C917" s="12" t="s">
        <v>1019</v>
      </c>
      <c r="D917" s="12">
        <v>0</v>
      </c>
      <c r="E917" s="77">
        <v>0</v>
      </c>
    </row>
    <row r="918" spans="1:5" x14ac:dyDescent="0.25">
      <c r="A918" s="34" t="s">
        <v>142</v>
      </c>
      <c r="B918" s="34" t="s">
        <v>196</v>
      </c>
      <c r="C918" s="34" t="s">
        <v>1020</v>
      </c>
      <c r="D918" s="34">
        <v>0</v>
      </c>
      <c r="E918" s="76">
        <v>0</v>
      </c>
    </row>
    <row r="919" spans="1:5" x14ac:dyDescent="0.25">
      <c r="A919" s="12" t="s">
        <v>142</v>
      </c>
      <c r="B919" s="12" t="s">
        <v>196</v>
      </c>
      <c r="C919" s="12" t="s">
        <v>1021</v>
      </c>
      <c r="D919" s="12">
        <v>0</v>
      </c>
      <c r="E919" s="77">
        <v>0</v>
      </c>
    </row>
    <row r="920" spans="1:5" x14ac:dyDescent="0.25">
      <c r="A920" s="34" t="s">
        <v>142</v>
      </c>
      <c r="B920" s="34" t="s">
        <v>196</v>
      </c>
      <c r="C920" s="34" t="s">
        <v>1022</v>
      </c>
      <c r="D920" s="34">
        <v>0</v>
      </c>
      <c r="E920" s="76">
        <v>0</v>
      </c>
    </row>
    <row r="921" spans="1:5" x14ac:dyDescent="0.25">
      <c r="A921" s="12" t="s">
        <v>142</v>
      </c>
      <c r="B921" s="12" t="s">
        <v>196</v>
      </c>
      <c r="C921" s="12" t="s">
        <v>1023</v>
      </c>
      <c r="D921" s="12">
        <v>0</v>
      </c>
      <c r="E921" s="77">
        <v>0</v>
      </c>
    </row>
    <row r="922" spans="1:5" x14ac:dyDescent="0.25">
      <c r="A922" s="34" t="s">
        <v>142</v>
      </c>
      <c r="B922" s="34" t="s">
        <v>196</v>
      </c>
      <c r="C922" s="34" t="s">
        <v>1024</v>
      </c>
      <c r="D922" s="34">
        <v>0</v>
      </c>
      <c r="E922" s="76">
        <v>0</v>
      </c>
    </row>
    <row r="923" spans="1:5" x14ac:dyDescent="0.25">
      <c r="A923" s="32" t="s">
        <v>142</v>
      </c>
      <c r="B923" s="32" t="s">
        <v>196</v>
      </c>
      <c r="C923" s="32" t="s">
        <v>1025</v>
      </c>
      <c r="D923" s="32">
        <v>0</v>
      </c>
      <c r="E923" s="56">
        <v>0</v>
      </c>
    </row>
    <row r="924" spans="1:5" x14ac:dyDescent="0.25">
      <c r="A924" s="34" t="s">
        <v>142</v>
      </c>
      <c r="B924" s="34" t="s">
        <v>196</v>
      </c>
      <c r="C924" s="34" t="s">
        <v>1026</v>
      </c>
      <c r="D924" s="34">
        <v>0</v>
      </c>
      <c r="E924" s="76">
        <v>0</v>
      </c>
    </row>
    <row r="925" spans="1:5" x14ac:dyDescent="0.25">
      <c r="A925" s="12" t="s">
        <v>142</v>
      </c>
      <c r="B925" s="12" t="s">
        <v>196</v>
      </c>
      <c r="C925" s="12" t="s">
        <v>1027</v>
      </c>
      <c r="D925" s="12">
        <v>0</v>
      </c>
      <c r="E925" s="77">
        <v>0</v>
      </c>
    </row>
    <row r="926" spans="1:5" x14ac:dyDescent="0.25">
      <c r="A926" s="34" t="s">
        <v>142</v>
      </c>
      <c r="B926" s="34" t="s">
        <v>196</v>
      </c>
      <c r="C926" s="34" t="s">
        <v>1028</v>
      </c>
      <c r="D926" s="34">
        <v>0</v>
      </c>
      <c r="E926" s="76">
        <v>0</v>
      </c>
    </row>
    <row r="927" spans="1:5" x14ac:dyDescent="0.25">
      <c r="A927" s="12" t="s">
        <v>142</v>
      </c>
      <c r="B927" s="12" t="s">
        <v>196</v>
      </c>
      <c r="C927" s="12" t="s">
        <v>1029</v>
      </c>
      <c r="D927" s="12">
        <v>0</v>
      </c>
      <c r="E927" s="77">
        <v>0</v>
      </c>
    </row>
    <row r="928" spans="1:5" x14ac:dyDescent="0.25">
      <c r="A928" s="34" t="s">
        <v>142</v>
      </c>
      <c r="B928" s="34" t="s">
        <v>196</v>
      </c>
      <c r="C928" s="34" t="s">
        <v>1030</v>
      </c>
      <c r="D928" s="34">
        <v>0</v>
      </c>
      <c r="E928" s="76">
        <v>0</v>
      </c>
    </row>
    <row r="929" spans="1:5" x14ac:dyDescent="0.25">
      <c r="A929" s="12" t="s">
        <v>142</v>
      </c>
      <c r="B929" s="12" t="s">
        <v>196</v>
      </c>
      <c r="C929" s="12" t="s">
        <v>1031</v>
      </c>
      <c r="D929" s="12">
        <v>0</v>
      </c>
      <c r="E929" s="77">
        <v>0</v>
      </c>
    </row>
    <row r="930" spans="1:5" x14ac:dyDescent="0.25">
      <c r="A930" s="34" t="s">
        <v>142</v>
      </c>
      <c r="B930" s="34" t="s">
        <v>196</v>
      </c>
      <c r="C930" s="34" t="s">
        <v>1032</v>
      </c>
      <c r="D930" s="34">
        <v>0</v>
      </c>
      <c r="E930" s="76">
        <v>0</v>
      </c>
    </row>
    <row r="931" spans="1:5" x14ac:dyDescent="0.25">
      <c r="A931" s="32" t="s">
        <v>142</v>
      </c>
      <c r="B931" s="32" t="s">
        <v>196</v>
      </c>
      <c r="C931" s="32" t="s">
        <v>1033</v>
      </c>
      <c r="D931" s="32">
        <v>0</v>
      </c>
      <c r="E931" s="56">
        <v>0</v>
      </c>
    </row>
    <row r="932" spans="1:5" x14ac:dyDescent="0.25">
      <c r="A932" s="34" t="s">
        <v>142</v>
      </c>
      <c r="B932" s="34" t="s">
        <v>1034</v>
      </c>
      <c r="C932" s="34" t="s">
        <v>1035</v>
      </c>
      <c r="D932" s="34">
        <v>0</v>
      </c>
      <c r="E932" s="76">
        <v>0</v>
      </c>
    </row>
    <row r="933" spans="1:5" x14ac:dyDescent="0.25">
      <c r="A933" s="32" t="s">
        <v>142</v>
      </c>
      <c r="B933" s="32" t="s">
        <v>1034</v>
      </c>
      <c r="C933" s="32" t="s">
        <v>1036</v>
      </c>
      <c r="D933" s="32">
        <v>0</v>
      </c>
      <c r="E933" s="56">
        <v>0</v>
      </c>
    </row>
    <row r="934" spans="1:5" x14ac:dyDescent="0.25">
      <c r="A934" s="34" t="s">
        <v>142</v>
      </c>
      <c r="B934" s="34" t="s">
        <v>1034</v>
      </c>
      <c r="C934" s="34" t="s">
        <v>1037</v>
      </c>
      <c r="D934" s="34">
        <v>0</v>
      </c>
      <c r="E934" s="76">
        <v>0</v>
      </c>
    </row>
    <row r="935" spans="1:5" x14ac:dyDescent="0.25">
      <c r="A935" s="12" t="s">
        <v>142</v>
      </c>
      <c r="B935" s="12" t="s">
        <v>1034</v>
      </c>
      <c r="C935" s="12" t="s">
        <v>1038</v>
      </c>
      <c r="D935" s="12">
        <v>0</v>
      </c>
      <c r="E935" s="77">
        <v>0</v>
      </c>
    </row>
    <row r="936" spans="1:5" x14ac:dyDescent="0.25">
      <c r="A936" s="34" t="s">
        <v>142</v>
      </c>
      <c r="B936" s="34" t="s">
        <v>1034</v>
      </c>
      <c r="C936" s="34" t="s">
        <v>1039</v>
      </c>
      <c r="D936" s="34">
        <v>0</v>
      </c>
      <c r="E936" s="76">
        <v>0</v>
      </c>
    </row>
    <row r="937" spans="1:5" x14ac:dyDescent="0.25">
      <c r="A937" s="12" t="s">
        <v>142</v>
      </c>
      <c r="B937" s="12" t="s">
        <v>1034</v>
      </c>
      <c r="C937" s="12" t="s">
        <v>1040</v>
      </c>
      <c r="D937" s="12">
        <v>0</v>
      </c>
      <c r="E937" s="77">
        <v>0</v>
      </c>
    </row>
    <row r="938" spans="1:5" x14ac:dyDescent="0.25">
      <c r="A938" s="34" t="s">
        <v>142</v>
      </c>
      <c r="B938" s="34" t="s">
        <v>1034</v>
      </c>
      <c r="C938" s="34" t="s">
        <v>1041</v>
      </c>
      <c r="D938" s="34">
        <v>0</v>
      </c>
      <c r="E938" s="76">
        <v>0</v>
      </c>
    </row>
    <row r="939" spans="1:5" x14ac:dyDescent="0.25">
      <c r="A939" s="12" t="s">
        <v>142</v>
      </c>
      <c r="B939" s="12" t="s">
        <v>1034</v>
      </c>
      <c r="C939" s="12" t="s">
        <v>1042</v>
      </c>
      <c r="D939" s="12">
        <v>0</v>
      </c>
      <c r="E939" s="77">
        <v>0</v>
      </c>
    </row>
    <row r="940" spans="1:5" x14ac:dyDescent="0.25">
      <c r="A940" s="34" t="s">
        <v>142</v>
      </c>
      <c r="B940" s="34" t="s">
        <v>1034</v>
      </c>
      <c r="C940" s="34" t="s">
        <v>1043</v>
      </c>
      <c r="D940" s="34">
        <v>0</v>
      </c>
      <c r="E940" s="76">
        <v>0</v>
      </c>
    </row>
    <row r="941" spans="1:5" x14ac:dyDescent="0.25">
      <c r="A941" s="32" t="s">
        <v>142</v>
      </c>
      <c r="B941" s="32" t="s">
        <v>1034</v>
      </c>
      <c r="C941" s="32" t="s">
        <v>1044</v>
      </c>
      <c r="D941" s="32">
        <v>0</v>
      </c>
      <c r="E941" s="56">
        <v>0</v>
      </c>
    </row>
    <row r="942" spans="1:5" x14ac:dyDescent="0.25">
      <c r="A942" s="34" t="s">
        <v>142</v>
      </c>
      <c r="B942" s="34" t="s">
        <v>1034</v>
      </c>
      <c r="C942" s="34" t="s">
        <v>1045</v>
      </c>
      <c r="D942" s="34">
        <v>0</v>
      </c>
      <c r="E942" s="76">
        <v>0</v>
      </c>
    </row>
    <row r="943" spans="1:5" x14ac:dyDescent="0.25">
      <c r="A943" s="12" t="s">
        <v>142</v>
      </c>
      <c r="B943" s="12" t="s">
        <v>1034</v>
      </c>
      <c r="C943" s="12" t="s">
        <v>1046</v>
      </c>
      <c r="D943" s="12">
        <v>0</v>
      </c>
      <c r="E943" s="77">
        <v>0</v>
      </c>
    </row>
    <row r="944" spans="1:5" x14ac:dyDescent="0.25">
      <c r="A944" s="34" t="s">
        <v>142</v>
      </c>
      <c r="B944" s="34" t="s">
        <v>1034</v>
      </c>
      <c r="C944" s="34" t="s">
        <v>1047</v>
      </c>
      <c r="D944" s="34">
        <v>0</v>
      </c>
      <c r="E944" s="76">
        <v>0</v>
      </c>
    </row>
    <row r="945" spans="1:5" x14ac:dyDescent="0.25">
      <c r="A945" s="12" t="s">
        <v>142</v>
      </c>
      <c r="B945" s="12" t="s">
        <v>1034</v>
      </c>
      <c r="C945" s="12" t="s">
        <v>713</v>
      </c>
      <c r="D945" s="12">
        <v>0</v>
      </c>
      <c r="E945" s="77">
        <v>0</v>
      </c>
    </row>
    <row r="946" spans="1:5" x14ac:dyDescent="0.25">
      <c r="A946" s="34" t="s">
        <v>142</v>
      </c>
      <c r="B946" s="34" t="s">
        <v>1034</v>
      </c>
      <c r="C946" s="34" t="s">
        <v>1048</v>
      </c>
      <c r="D946" s="34">
        <v>0</v>
      </c>
      <c r="E946" s="76">
        <v>0</v>
      </c>
    </row>
    <row r="947" spans="1:5" x14ac:dyDescent="0.25">
      <c r="A947" s="12" t="s">
        <v>142</v>
      </c>
      <c r="B947" s="12" t="s">
        <v>1034</v>
      </c>
      <c r="C947" s="12" t="s">
        <v>1049</v>
      </c>
      <c r="D947" s="12">
        <v>0</v>
      </c>
      <c r="E947" s="77">
        <v>0</v>
      </c>
    </row>
    <row r="948" spans="1:5" x14ac:dyDescent="0.25">
      <c r="A948" s="34" t="s">
        <v>142</v>
      </c>
      <c r="B948" s="34" t="s">
        <v>1034</v>
      </c>
      <c r="C948" s="34" t="s">
        <v>1050</v>
      </c>
      <c r="D948" s="34">
        <v>0</v>
      </c>
      <c r="E948" s="83">
        <v>0</v>
      </c>
    </row>
    <row r="949" spans="1:5" x14ac:dyDescent="0.25">
      <c r="A949" s="32" t="s">
        <v>142</v>
      </c>
      <c r="B949" s="32" t="s">
        <v>1034</v>
      </c>
      <c r="C949" s="32" t="s">
        <v>762</v>
      </c>
      <c r="D949" s="32">
        <v>0</v>
      </c>
      <c r="E949" s="56">
        <v>0</v>
      </c>
    </row>
    <row r="950" spans="1:5" x14ac:dyDescent="0.25">
      <c r="A950" s="34" t="s">
        <v>142</v>
      </c>
      <c r="B950" s="34" t="s">
        <v>1034</v>
      </c>
      <c r="C950" s="34" t="s">
        <v>1051</v>
      </c>
      <c r="D950" s="34">
        <v>0</v>
      </c>
      <c r="E950" s="76">
        <v>0</v>
      </c>
    </row>
    <row r="951" spans="1:5" x14ac:dyDescent="0.25">
      <c r="A951" s="32" t="s">
        <v>142</v>
      </c>
      <c r="B951" s="32" t="s">
        <v>1034</v>
      </c>
      <c r="C951" s="32" t="s">
        <v>1052</v>
      </c>
      <c r="D951" s="32">
        <v>0</v>
      </c>
      <c r="E951" s="56">
        <v>0</v>
      </c>
    </row>
    <row r="952" spans="1:5" x14ac:dyDescent="0.25">
      <c r="A952" s="34" t="s">
        <v>142</v>
      </c>
      <c r="B952" s="34" t="s">
        <v>1053</v>
      </c>
      <c r="C952" s="34" t="s">
        <v>178</v>
      </c>
      <c r="D952" s="34">
        <v>0</v>
      </c>
      <c r="E952" s="76">
        <v>0</v>
      </c>
    </row>
    <row r="953" spans="1:5" x14ac:dyDescent="0.25">
      <c r="A953" s="12" t="s">
        <v>142</v>
      </c>
      <c r="B953" s="12" t="s">
        <v>1053</v>
      </c>
      <c r="C953" s="12" t="s">
        <v>1054</v>
      </c>
      <c r="D953" s="12">
        <v>0</v>
      </c>
      <c r="E953" s="77">
        <v>0</v>
      </c>
    </row>
    <row r="954" spans="1:5" x14ac:dyDescent="0.25">
      <c r="A954" s="34" t="s">
        <v>142</v>
      </c>
      <c r="B954" s="34" t="s">
        <v>1053</v>
      </c>
      <c r="C954" s="34" t="s">
        <v>1055</v>
      </c>
      <c r="D954" s="34">
        <v>0</v>
      </c>
      <c r="E954" s="76">
        <v>0</v>
      </c>
    </row>
    <row r="955" spans="1:5" x14ac:dyDescent="0.25">
      <c r="A955" s="12" t="s">
        <v>142</v>
      </c>
      <c r="B955" s="12" t="s">
        <v>1053</v>
      </c>
      <c r="C955" s="12" t="s">
        <v>180</v>
      </c>
      <c r="D955" s="12">
        <v>0</v>
      </c>
      <c r="E955" s="77">
        <v>0</v>
      </c>
    </row>
    <row r="956" spans="1:5" x14ac:dyDescent="0.25">
      <c r="A956" s="34" t="s">
        <v>142</v>
      </c>
      <c r="B956" s="34" t="s">
        <v>1053</v>
      </c>
      <c r="C956" s="34" t="s">
        <v>1056</v>
      </c>
      <c r="D956" s="34">
        <v>0</v>
      </c>
      <c r="E956" s="76">
        <v>0</v>
      </c>
    </row>
    <row r="957" spans="1:5" x14ac:dyDescent="0.25">
      <c r="A957" s="12" t="s">
        <v>142</v>
      </c>
      <c r="B957" s="12" t="s">
        <v>1053</v>
      </c>
      <c r="C957" s="12" t="s">
        <v>1057</v>
      </c>
      <c r="D957" s="12">
        <v>0</v>
      </c>
      <c r="E957" s="77">
        <v>0</v>
      </c>
    </row>
    <row r="958" spans="1:5" x14ac:dyDescent="0.25">
      <c r="A958" s="34" t="s">
        <v>142</v>
      </c>
      <c r="B958" s="34" t="s">
        <v>1053</v>
      </c>
      <c r="C958" s="34" t="s">
        <v>1058</v>
      </c>
      <c r="D958" s="34">
        <v>0</v>
      </c>
      <c r="E958" s="76">
        <v>0</v>
      </c>
    </row>
    <row r="959" spans="1:5" x14ac:dyDescent="0.25">
      <c r="A959" s="32" t="s">
        <v>142</v>
      </c>
      <c r="B959" s="32" t="s">
        <v>1053</v>
      </c>
      <c r="C959" s="32" t="s">
        <v>1059</v>
      </c>
      <c r="D959" s="32">
        <v>0</v>
      </c>
      <c r="E959" s="56">
        <v>0</v>
      </c>
    </row>
    <row r="960" spans="1:5" x14ac:dyDescent="0.25">
      <c r="A960" s="34" t="s">
        <v>142</v>
      </c>
      <c r="B960" s="34" t="s">
        <v>1053</v>
      </c>
      <c r="C960" s="34" t="s">
        <v>1060</v>
      </c>
      <c r="D960" s="34">
        <v>0</v>
      </c>
      <c r="E960" s="76">
        <v>0</v>
      </c>
    </row>
    <row r="961" spans="1:5" x14ac:dyDescent="0.25">
      <c r="A961" s="12" t="s">
        <v>142</v>
      </c>
      <c r="B961" s="12" t="s">
        <v>1053</v>
      </c>
      <c r="C961" s="12" t="s">
        <v>1061</v>
      </c>
      <c r="D961" s="12">
        <v>0</v>
      </c>
      <c r="E961" s="77">
        <v>0</v>
      </c>
    </row>
    <row r="962" spans="1:5" x14ac:dyDescent="0.25">
      <c r="A962" s="34" t="s">
        <v>142</v>
      </c>
      <c r="B962" s="34" t="s">
        <v>1053</v>
      </c>
      <c r="C962" s="34" t="s">
        <v>1062</v>
      </c>
      <c r="D962" s="34">
        <v>0</v>
      </c>
      <c r="E962" s="76">
        <v>0</v>
      </c>
    </row>
    <row r="963" spans="1:5" x14ac:dyDescent="0.25">
      <c r="A963" s="12" t="s">
        <v>142</v>
      </c>
      <c r="B963" s="12" t="s">
        <v>1053</v>
      </c>
      <c r="C963" s="12" t="s">
        <v>1063</v>
      </c>
      <c r="D963" s="12">
        <v>0</v>
      </c>
      <c r="E963" s="77">
        <v>0</v>
      </c>
    </row>
    <row r="964" spans="1:5" x14ac:dyDescent="0.25">
      <c r="A964" s="34" t="s">
        <v>142</v>
      </c>
      <c r="B964" s="34" t="s">
        <v>1053</v>
      </c>
      <c r="C964" s="34" t="s">
        <v>1064</v>
      </c>
      <c r="D964" s="34">
        <v>0</v>
      </c>
      <c r="E964" s="76">
        <v>0</v>
      </c>
    </row>
    <row r="965" spans="1:5" x14ac:dyDescent="0.25">
      <c r="A965" s="12" t="s">
        <v>142</v>
      </c>
      <c r="B965" s="12" t="s">
        <v>1053</v>
      </c>
      <c r="C965" s="12" t="s">
        <v>1065</v>
      </c>
      <c r="D965" s="12">
        <v>0</v>
      </c>
      <c r="E965" s="77">
        <v>0</v>
      </c>
    </row>
    <row r="966" spans="1:5" x14ac:dyDescent="0.25">
      <c r="A966" s="34" t="s">
        <v>142</v>
      </c>
      <c r="B966" s="34" t="s">
        <v>1053</v>
      </c>
      <c r="C966" s="34" t="s">
        <v>1066</v>
      </c>
      <c r="D966" s="34">
        <v>0</v>
      </c>
      <c r="E966" s="76">
        <v>0</v>
      </c>
    </row>
    <row r="967" spans="1:5" x14ac:dyDescent="0.25">
      <c r="A967" s="32" t="s">
        <v>142</v>
      </c>
      <c r="B967" s="32" t="s">
        <v>1053</v>
      </c>
      <c r="C967" s="32" t="s">
        <v>1067</v>
      </c>
      <c r="D967" s="32">
        <v>0</v>
      </c>
      <c r="E967" s="56">
        <v>0</v>
      </c>
    </row>
    <row r="968" spans="1:5" x14ac:dyDescent="0.25">
      <c r="A968" s="34" t="s">
        <v>142</v>
      </c>
      <c r="B968" s="34" t="s">
        <v>1053</v>
      </c>
      <c r="C968" s="34" t="s">
        <v>363</v>
      </c>
      <c r="D968" s="34">
        <v>0</v>
      </c>
      <c r="E968" s="76">
        <v>0</v>
      </c>
    </row>
    <row r="969" spans="1:5" x14ac:dyDescent="0.25">
      <c r="A969" s="32" t="s">
        <v>142</v>
      </c>
      <c r="B969" s="32" t="s">
        <v>1053</v>
      </c>
      <c r="C969" s="32" t="s">
        <v>1068</v>
      </c>
      <c r="D969" s="32">
        <v>0</v>
      </c>
      <c r="E969" s="56">
        <v>0</v>
      </c>
    </row>
    <row r="970" spans="1:5" x14ac:dyDescent="0.25">
      <c r="A970" s="34" t="s">
        <v>142</v>
      </c>
      <c r="B970" s="34" t="s">
        <v>1053</v>
      </c>
      <c r="C970" s="34" t="s">
        <v>1069</v>
      </c>
      <c r="D970" s="34">
        <v>0</v>
      </c>
      <c r="E970" s="76">
        <v>0</v>
      </c>
    </row>
    <row r="971" spans="1:5" x14ac:dyDescent="0.25">
      <c r="A971" s="12" t="s">
        <v>142</v>
      </c>
      <c r="B971" s="12" t="s">
        <v>1053</v>
      </c>
      <c r="C971" s="12" t="s">
        <v>1070</v>
      </c>
      <c r="D971" s="12">
        <v>0</v>
      </c>
      <c r="E971" s="77">
        <v>0</v>
      </c>
    </row>
    <row r="972" spans="1:5" x14ac:dyDescent="0.25">
      <c r="A972" s="34" t="s">
        <v>142</v>
      </c>
      <c r="B972" s="34" t="s">
        <v>1053</v>
      </c>
      <c r="C972" s="34" t="s">
        <v>1071</v>
      </c>
      <c r="D972" s="34">
        <v>0</v>
      </c>
      <c r="E972" s="76">
        <v>0</v>
      </c>
    </row>
    <row r="973" spans="1:5" x14ac:dyDescent="0.25">
      <c r="A973" s="12" t="s">
        <v>142</v>
      </c>
      <c r="B973" s="12" t="s">
        <v>1053</v>
      </c>
      <c r="C973" s="12" t="s">
        <v>1072</v>
      </c>
      <c r="D973" s="12">
        <v>0</v>
      </c>
      <c r="E973" s="77">
        <v>0</v>
      </c>
    </row>
    <row r="974" spans="1:5" x14ac:dyDescent="0.25">
      <c r="A974" s="34" t="s">
        <v>142</v>
      </c>
      <c r="B974" s="34" t="s">
        <v>1053</v>
      </c>
      <c r="C974" s="34" t="s">
        <v>1073</v>
      </c>
      <c r="D974" s="34">
        <v>0</v>
      </c>
      <c r="E974" s="76">
        <v>0</v>
      </c>
    </row>
    <row r="975" spans="1:5" x14ac:dyDescent="0.25">
      <c r="A975" s="12" t="s">
        <v>142</v>
      </c>
      <c r="B975" s="12" t="s">
        <v>1053</v>
      </c>
      <c r="C975" s="12" t="s">
        <v>1074</v>
      </c>
      <c r="D975" s="12">
        <v>0</v>
      </c>
      <c r="E975" s="77">
        <v>0</v>
      </c>
    </row>
    <row r="976" spans="1:5" x14ac:dyDescent="0.25">
      <c r="A976" s="34" t="s">
        <v>142</v>
      </c>
      <c r="B976" s="34" t="s">
        <v>1053</v>
      </c>
      <c r="C976" s="34" t="s">
        <v>1075</v>
      </c>
      <c r="D976" s="34">
        <v>0</v>
      </c>
      <c r="E976" s="76">
        <v>0</v>
      </c>
    </row>
    <row r="977" spans="1:5" x14ac:dyDescent="0.25">
      <c r="A977" s="32" t="s">
        <v>142</v>
      </c>
      <c r="B977" s="32" t="s">
        <v>1053</v>
      </c>
      <c r="C977" s="32" t="s">
        <v>368</v>
      </c>
      <c r="D977" s="32">
        <v>0</v>
      </c>
      <c r="E977" s="56">
        <v>0</v>
      </c>
    </row>
    <row r="978" spans="1:5" x14ac:dyDescent="0.25">
      <c r="A978" s="34" t="s">
        <v>142</v>
      </c>
      <c r="B978" s="34" t="s">
        <v>1053</v>
      </c>
      <c r="C978" s="34" t="s">
        <v>1076</v>
      </c>
      <c r="D978" s="34">
        <v>0</v>
      </c>
      <c r="E978" s="76">
        <v>0</v>
      </c>
    </row>
    <row r="979" spans="1:5" x14ac:dyDescent="0.25">
      <c r="A979" s="12" t="s">
        <v>142</v>
      </c>
      <c r="B979" s="12" t="s">
        <v>1053</v>
      </c>
      <c r="C979" s="12" t="s">
        <v>1077</v>
      </c>
      <c r="D979" s="12">
        <v>0</v>
      </c>
      <c r="E979" s="77">
        <v>0</v>
      </c>
    </row>
    <row r="980" spans="1:5" x14ac:dyDescent="0.25">
      <c r="A980" s="34" t="s">
        <v>142</v>
      </c>
      <c r="B980" s="34" t="s">
        <v>1053</v>
      </c>
      <c r="C980" s="34" t="s">
        <v>1078</v>
      </c>
      <c r="D980" s="34">
        <v>0</v>
      </c>
      <c r="E980" s="76">
        <v>0</v>
      </c>
    </row>
    <row r="981" spans="1:5" x14ac:dyDescent="0.25">
      <c r="A981" s="12" t="s">
        <v>142</v>
      </c>
      <c r="B981" s="12" t="s">
        <v>1053</v>
      </c>
      <c r="C981" s="12" t="s">
        <v>1079</v>
      </c>
      <c r="D981" s="12">
        <v>0</v>
      </c>
      <c r="E981" s="77">
        <v>0</v>
      </c>
    </row>
    <row r="982" spans="1:5" x14ac:dyDescent="0.25">
      <c r="A982" s="34" t="s">
        <v>142</v>
      </c>
      <c r="B982" s="34" t="s">
        <v>1053</v>
      </c>
      <c r="C982" s="34" t="s">
        <v>192</v>
      </c>
      <c r="D982" s="34">
        <v>0</v>
      </c>
      <c r="E982" s="76">
        <v>0</v>
      </c>
    </row>
    <row r="983" spans="1:5" x14ac:dyDescent="0.25">
      <c r="A983" s="12" t="s">
        <v>142</v>
      </c>
      <c r="B983" s="12" t="s">
        <v>1053</v>
      </c>
      <c r="C983" s="12" t="s">
        <v>1080</v>
      </c>
      <c r="D983" s="12">
        <v>0</v>
      </c>
      <c r="E983" s="77">
        <v>0</v>
      </c>
    </row>
    <row r="984" spans="1:5" x14ac:dyDescent="0.25">
      <c r="A984" s="34" t="s">
        <v>142</v>
      </c>
      <c r="B984" s="34" t="s">
        <v>1053</v>
      </c>
      <c r="C984" s="34" t="s">
        <v>1081</v>
      </c>
      <c r="D984" s="34">
        <v>0</v>
      </c>
      <c r="E984" s="76">
        <v>0</v>
      </c>
    </row>
    <row r="985" spans="1:5" x14ac:dyDescent="0.25">
      <c r="A985" s="32" t="s">
        <v>142</v>
      </c>
      <c r="B985" s="32" t="s">
        <v>1053</v>
      </c>
      <c r="C985" s="32" t="s">
        <v>1082</v>
      </c>
      <c r="D985" s="32">
        <v>0</v>
      </c>
      <c r="E985" s="56">
        <v>0</v>
      </c>
    </row>
    <row r="986" spans="1:5" x14ac:dyDescent="0.25">
      <c r="A986" s="34" t="s">
        <v>142</v>
      </c>
      <c r="B986" s="34" t="s">
        <v>1053</v>
      </c>
      <c r="C986" s="34" t="s">
        <v>832</v>
      </c>
      <c r="D986" s="34">
        <v>0</v>
      </c>
      <c r="E986" s="76">
        <v>0</v>
      </c>
    </row>
    <row r="987" spans="1:5" x14ac:dyDescent="0.25">
      <c r="A987" s="32" t="s">
        <v>142</v>
      </c>
      <c r="B987" s="32" t="s">
        <v>1053</v>
      </c>
      <c r="C987" s="32" t="s">
        <v>1083</v>
      </c>
      <c r="D987" s="32">
        <v>0</v>
      </c>
      <c r="E987" s="56">
        <v>0</v>
      </c>
    </row>
    <row r="988" spans="1:5" x14ac:dyDescent="0.25">
      <c r="A988" s="34" t="s">
        <v>142</v>
      </c>
      <c r="B988" s="34" t="s">
        <v>1053</v>
      </c>
      <c r="C988" s="34" t="s">
        <v>1084</v>
      </c>
      <c r="D988" s="34">
        <v>0</v>
      </c>
      <c r="E988" s="76">
        <v>0</v>
      </c>
    </row>
    <row r="989" spans="1:5" x14ac:dyDescent="0.25">
      <c r="A989" s="12" t="s">
        <v>142</v>
      </c>
      <c r="B989" s="12" t="s">
        <v>1053</v>
      </c>
      <c r="C989" s="12" t="s">
        <v>1085</v>
      </c>
      <c r="D989" s="12">
        <v>0</v>
      </c>
      <c r="E989" s="77">
        <v>0</v>
      </c>
    </row>
    <row r="990" spans="1:5" x14ac:dyDescent="0.25">
      <c r="A990" s="34" t="s">
        <v>142</v>
      </c>
      <c r="B990" s="34" t="s">
        <v>1053</v>
      </c>
      <c r="C990" s="34" t="s">
        <v>1086</v>
      </c>
      <c r="D990" s="34">
        <v>0</v>
      </c>
      <c r="E990" s="76">
        <v>0</v>
      </c>
    </row>
    <row r="991" spans="1:5" x14ac:dyDescent="0.25">
      <c r="A991" s="12" t="s">
        <v>142</v>
      </c>
      <c r="B991" s="12" t="s">
        <v>1053</v>
      </c>
      <c r="C991" s="12" t="s">
        <v>1087</v>
      </c>
      <c r="D991" s="12">
        <v>0</v>
      </c>
      <c r="E991" s="77">
        <v>0</v>
      </c>
    </row>
    <row r="992" spans="1:5" x14ac:dyDescent="0.25">
      <c r="A992" s="34" t="s">
        <v>142</v>
      </c>
      <c r="B992" s="34" t="s">
        <v>1053</v>
      </c>
      <c r="C992" s="34" t="s">
        <v>1088</v>
      </c>
      <c r="D992" s="34">
        <v>0</v>
      </c>
      <c r="E992" s="76">
        <v>0</v>
      </c>
    </row>
    <row r="993" spans="1:5" x14ac:dyDescent="0.25">
      <c r="A993" s="12" t="s">
        <v>142</v>
      </c>
      <c r="B993" s="12" t="s">
        <v>1053</v>
      </c>
      <c r="C993" s="12" t="s">
        <v>1089</v>
      </c>
      <c r="D993" s="12">
        <v>0</v>
      </c>
      <c r="E993" s="77">
        <v>0</v>
      </c>
    </row>
    <row r="994" spans="1:5" x14ac:dyDescent="0.25">
      <c r="A994" s="34" t="s">
        <v>142</v>
      </c>
      <c r="B994" s="34" t="s">
        <v>1053</v>
      </c>
      <c r="C994" s="34" t="s">
        <v>1090</v>
      </c>
      <c r="D994" s="34">
        <v>0</v>
      </c>
      <c r="E994" s="76">
        <v>0</v>
      </c>
    </row>
    <row r="995" spans="1:5" x14ac:dyDescent="0.25">
      <c r="A995" s="32" t="s">
        <v>142</v>
      </c>
      <c r="B995" s="32" t="s">
        <v>1053</v>
      </c>
      <c r="C995" s="32" t="s">
        <v>1091</v>
      </c>
      <c r="D995" s="32">
        <v>0</v>
      </c>
      <c r="E995" s="56">
        <v>0</v>
      </c>
    </row>
    <row r="996" spans="1:5" x14ac:dyDescent="0.25">
      <c r="A996" s="34" t="s">
        <v>142</v>
      </c>
      <c r="B996" s="34" t="s">
        <v>1053</v>
      </c>
      <c r="C996" s="34" t="s">
        <v>1092</v>
      </c>
      <c r="D996" s="34">
        <v>0</v>
      </c>
      <c r="E996" s="76">
        <v>0</v>
      </c>
    </row>
    <row r="997" spans="1:5" x14ac:dyDescent="0.25">
      <c r="A997" s="12" t="s">
        <v>142</v>
      </c>
      <c r="B997" s="12" t="s">
        <v>1053</v>
      </c>
      <c r="C997" s="12" t="s">
        <v>1093</v>
      </c>
      <c r="D997" s="12">
        <v>0</v>
      </c>
      <c r="E997" s="77">
        <v>0</v>
      </c>
    </row>
    <row r="998" spans="1:5" x14ac:dyDescent="0.25">
      <c r="A998" s="34" t="s">
        <v>142</v>
      </c>
      <c r="B998" s="34" t="s">
        <v>1053</v>
      </c>
      <c r="C998" s="34" t="s">
        <v>190</v>
      </c>
      <c r="D998" s="34">
        <v>0</v>
      </c>
      <c r="E998" s="76">
        <v>0</v>
      </c>
    </row>
    <row r="999" spans="1:5" x14ac:dyDescent="0.25">
      <c r="A999" s="12" t="s">
        <v>142</v>
      </c>
      <c r="B999" s="12" t="s">
        <v>1053</v>
      </c>
      <c r="C999" s="12" t="s">
        <v>484</v>
      </c>
      <c r="D999" s="12">
        <v>0</v>
      </c>
      <c r="E999" s="77">
        <v>0</v>
      </c>
    </row>
    <row r="1000" spans="1:5" x14ac:dyDescent="0.25">
      <c r="A1000" s="34" t="s">
        <v>142</v>
      </c>
      <c r="B1000" s="34" t="s">
        <v>1053</v>
      </c>
      <c r="C1000" s="34" t="s">
        <v>1094</v>
      </c>
      <c r="D1000" s="34">
        <v>0</v>
      </c>
      <c r="E1000" s="76">
        <v>0</v>
      </c>
    </row>
    <row r="1001" spans="1:5" x14ac:dyDescent="0.25">
      <c r="A1001" s="12" t="s">
        <v>142</v>
      </c>
      <c r="B1001" s="12" t="s">
        <v>1053</v>
      </c>
      <c r="C1001" s="12" t="s">
        <v>1095</v>
      </c>
      <c r="D1001" s="12">
        <v>0</v>
      </c>
      <c r="E1001" s="77">
        <v>0</v>
      </c>
    </row>
    <row r="1002" spans="1:5" x14ac:dyDescent="0.25">
      <c r="A1002" s="34" t="s">
        <v>142</v>
      </c>
      <c r="B1002" s="34" t="s">
        <v>1053</v>
      </c>
      <c r="C1002" s="34" t="s">
        <v>1096</v>
      </c>
      <c r="D1002" s="34">
        <v>0</v>
      </c>
      <c r="E1002" s="76">
        <v>0</v>
      </c>
    </row>
    <row r="1003" spans="1:5" x14ac:dyDescent="0.25">
      <c r="A1003" s="32" t="s">
        <v>142</v>
      </c>
      <c r="B1003" s="32" t="s">
        <v>1097</v>
      </c>
      <c r="C1003" s="32" t="s">
        <v>1098</v>
      </c>
      <c r="D1003" s="32">
        <v>0</v>
      </c>
      <c r="E1003" s="56">
        <v>0</v>
      </c>
    </row>
    <row r="1004" spans="1:5" x14ac:dyDescent="0.25">
      <c r="A1004" s="34" t="s">
        <v>142</v>
      </c>
      <c r="B1004" s="34" t="s">
        <v>1097</v>
      </c>
      <c r="C1004" s="34" t="s">
        <v>1099</v>
      </c>
      <c r="D1004" s="34">
        <v>0</v>
      </c>
      <c r="E1004" s="76">
        <v>0</v>
      </c>
    </row>
    <row r="1005" spans="1:5" x14ac:dyDescent="0.25">
      <c r="A1005" s="32" t="s">
        <v>142</v>
      </c>
      <c r="B1005" s="32" t="s">
        <v>1097</v>
      </c>
      <c r="C1005" s="32" t="s">
        <v>1100</v>
      </c>
      <c r="D1005" s="32">
        <v>0</v>
      </c>
      <c r="E1005" s="56">
        <v>0</v>
      </c>
    </row>
    <row r="1006" spans="1:5" x14ac:dyDescent="0.25">
      <c r="A1006" s="34" t="s">
        <v>142</v>
      </c>
      <c r="B1006" s="34" t="s">
        <v>1097</v>
      </c>
      <c r="C1006" s="34" t="s">
        <v>1101</v>
      </c>
      <c r="D1006" s="34">
        <v>0</v>
      </c>
      <c r="E1006" s="76">
        <v>0</v>
      </c>
    </row>
    <row r="1007" spans="1:5" x14ac:dyDescent="0.25">
      <c r="A1007" s="12" t="s">
        <v>142</v>
      </c>
      <c r="B1007" s="12" t="s">
        <v>1097</v>
      </c>
      <c r="C1007" s="12" t="s">
        <v>1102</v>
      </c>
      <c r="D1007" s="12">
        <v>0</v>
      </c>
      <c r="E1007" s="77">
        <v>0</v>
      </c>
    </row>
    <row r="1008" spans="1:5" x14ac:dyDescent="0.25">
      <c r="A1008" s="34" t="s">
        <v>142</v>
      </c>
      <c r="B1008" s="34" t="s">
        <v>1097</v>
      </c>
      <c r="C1008" s="34" t="s">
        <v>1103</v>
      </c>
      <c r="D1008" s="34">
        <v>0</v>
      </c>
      <c r="E1008" s="76">
        <v>0</v>
      </c>
    </row>
    <row r="1009" spans="1:5" x14ac:dyDescent="0.25">
      <c r="A1009" s="12" t="s">
        <v>142</v>
      </c>
      <c r="B1009" s="12" t="s">
        <v>1097</v>
      </c>
      <c r="C1009" s="12" t="s">
        <v>1104</v>
      </c>
      <c r="D1009" s="12">
        <v>0</v>
      </c>
      <c r="E1009" s="77">
        <v>0</v>
      </c>
    </row>
    <row r="1010" spans="1:5" x14ac:dyDescent="0.25">
      <c r="A1010" s="34" t="s">
        <v>142</v>
      </c>
      <c r="B1010" s="34" t="s">
        <v>1097</v>
      </c>
      <c r="C1010" s="34" t="s">
        <v>1105</v>
      </c>
      <c r="D1010" s="34">
        <v>0</v>
      </c>
      <c r="E1010" s="76">
        <v>0</v>
      </c>
    </row>
    <row r="1011" spans="1:5" x14ac:dyDescent="0.25">
      <c r="A1011" s="12" t="s">
        <v>142</v>
      </c>
      <c r="B1011" s="12" t="s">
        <v>1097</v>
      </c>
      <c r="C1011" s="12" t="s">
        <v>1106</v>
      </c>
      <c r="D1011" s="12">
        <v>0</v>
      </c>
      <c r="E1011" s="77">
        <v>0</v>
      </c>
    </row>
    <row r="1012" spans="1:5" x14ac:dyDescent="0.25">
      <c r="A1012" s="34" t="s">
        <v>142</v>
      </c>
      <c r="B1012" s="34" t="s">
        <v>1097</v>
      </c>
      <c r="C1012" s="34" t="s">
        <v>1107</v>
      </c>
      <c r="D1012" s="34">
        <v>0</v>
      </c>
      <c r="E1012" s="76">
        <v>0</v>
      </c>
    </row>
    <row r="1013" spans="1:5" x14ac:dyDescent="0.25">
      <c r="A1013" s="32" t="s">
        <v>142</v>
      </c>
      <c r="B1013" s="32" t="s">
        <v>1097</v>
      </c>
      <c r="C1013" s="32" t="s">
        <v>1108</v>
      </c>
      <c r="D1013" s="32">
        <v>0</v>
      </c>
      <c r="E1013" s="56">
        <v>0</v>
      </c>
    </row>
    <row r="1014" spans="1:5" x14ac:dyDescent="0.25">
      <c r="A1014" s="34" t="s">
        <v>142</v>
      </c>
      <c r="B1014" s="34" t="s">
        <v>1097</v>
      </c>
      <c r="C1014" s="34" t="s">
        <v>1109</v>
      </c>
      <c r="D1014" s="34">
        <v>0</v>
      </c>
      <c r="E1014" s="76">
        <v>0</v>
      </c>
    </row>
    <row r="1015" spans="1:5" x14ac:dyDescent="0.25">
      <c r="A1015" s="12" t="s">
        <v>142</v>
      </c>
      <c r="B1015" s="12" t="s">
        <v>1097</v>
      </c>
      <c r="C1015" s="12" t="s">
        <v>1110</v>
      </c>
      <c r="D1015" s="12">
        <v>0</v>
      </c>
      <c r="E1015" s="77">
        <v>0</v>
      </c>
    </row>
    <row r="1016" spans="1:5" x14ac:dyDescent="0.25">
      <c r="A1016" s="34" t="s">
        <v>142</v>
      </c>
      <c r="B1016" s="34" t="s">
        <v>1097</v>
      </c>
      <c r="C1016" s="34" t="s">
        <v>1111</v>
      </c>
      <c r="D1016" s="34">
        <v>0</v>
      </c>
      <c r="E1016" s="76">
        <v>0</v>
      </c>
    </row>
    <row r="1017" spans="1:5" x14ac:dyDescent="0.25">
      <c r="A1017" s="12" t="s">
        <v>142</v>
      </c>
      <c r="B1017" s="12" t="s">
        <v>1097</v>
      </c>
      <c r="C1017" s="12" t="s">
        <v>1112</v>
      </c>
      <c r="D1017" s="12">
        <v>0</v>
      </c>
      <c r="E1017" s="77">
        <v>0</v>
      </c>
    </row>
    <row r="1018" spans="1:5" x14ac:dyDescent="0.25">
      <c r="A1018" s="34" t="s">
        <v>142</v>
      </c>
      <c r="B1018" s="34" t="s">
        <v>1097</v>
      </c>
      <c r="C1018" s="34" t="s">
        <v>1113</v>
      </c>
      <c r="D1018" s="34">
        <v>0</v>
      </c>
      <c r="E1018" s="76">
        <v>0</v>
      </c>
    </row>
    <row r="1019" spans="1:5" x14ac:dyDescent="0.25">
      <c r="A1019" s="12" t="s">
        <v>142</v>
      </c>
      <c r="B1019" s="12" t="s">
        <v>1097</v>
      </c>
      <c r="C1019" s="12" t="s">
        <v>1114</v>
      </c>
      <c r="D1019" s="12">
        <v>0</v>
      </c>
      <c r="E1019" s="77">
        <v>0</v>
      </c>
    </row>
    <row r="1020" spans="1:5" x14ac:dyDescent="0.25">
      <c r="A1020" s="34" t="s">
        <v>142</v>
      </c>
      <c r="B1020" s="34" t="s">
        <v>1097</v>
      </c>
      <c r="C1020" s="34" t="s">
        <v>1115</v>
      </c>
      <c r="D1020" s="34">
        <v>0</v>
      </c>
      <c r="E1020" s="76">
        <v>0</v>
      </c>
    </row>
    <row r="1021" spans="1:5" x14ac:dyDescent="0.25">
      <c r="A1021" s="32" t="s">
        <v>142</v>
      </c>
      <c r="B1021" s="32" t="s">
        <v>1097</v>
      </c>
      <c r="C1021" s="32" t="s">
        <v>1116</v>
      </c>
      <c r="D1021" s="32">
        <v>0</v>
      </c>
      <c r="E1021" s="56">
        <v>0</v>
      </c>
    </row>
    <row r="1022" spans="1:5" x14ac:dyDescent="0.25">
      <c r="A1022" s="34" t="s">
        <v>142</v>
      </c>
      <c r="B1022" s="34" t="s">
        <v>1097</v>
      </c>
      <c r="C1022" s="34" t="s">
        <v>1117</v>
      </c>
      <c r="D1022" s="34">
        <v>0</v>
      </c>
      <c r="E1022" s="76">
        <v>0</v>
      </c>
    </row>
    <row r="1023" spans="1:5" x14ac:dyDescent="0.25">
      <c r="A1023" s="32" t="s">
        <v>142</v>
      </c>
      <c r="B1023" s="32" t="s">
        <v>1097</v>
      </c>
      <c r="C1023" s="32" t="s">
        <v>1118</v>
      </c>
      <c r="D1023" s="32">
        <v>0</v>
      </c>
      <c r="E1023" s="56">
        <v>0</v>
      </c>
    </row>
    <row r="1024" spans="1:5" x14ac:dyDescent="0.25">
      <c r="A1024" s="34" t="s">
        <v>142</v>
      </c>
      <c r="B1024" s="34" t="s">
        <v>1097</v>
      </c>
      <c r="C1024" s="34" t="s">
        <v>1119</v>
      </c>
      <c r="D1024" s="34">
        <v>0</v>
      </c>
      <c r="E1024" s="76">
        <v>0</v>
      </c>
    </row>
    <row r="1025" spans="1:5" x14ac:dyDescent="0.25">
      <c r="A1025" s="12" t="s">
        <v>142</v>
      </c>
      <c r="B1025" s="12" t="s">
        <v>1097</v>
      </c>
      <c r="C1025" s="12" t="s">
        <v>1120</v>
      </c>
      <c r="D1025" s="12">
        <v>0</v>
      </c>
      <c r="E1025" s="77">
        <v>0</v>
      </c>
    </row>
    <row r="1026" spans="1:5" x14ac:dyDescent="0.25">
      <c r="A1026" s="34" t="s">
        <v>142</v>
      </c>
      <c r="B1026" s="34" t="s">
        <v>1097</v>
      </c>
      <c r="C1026" s="34" t="s">
        <v>1121</v>
      </c>
      <c r="D1026" s="34">
        <v>0</v>
      </c>
      <c r="E1026" s="76">
        <v>0</v>
      </c>
    </row>
    <row r="1027" spans="1:5" x14ac:dyDescent="0.25">
      <c r="A1027" s="12" t="s">
        <v>142</v>
      </c>
      <c r="B1027" s="12" t="s">
        <v>1097</v>
      </c>
      <c r="C1027" s="12" t="s">
        <v>1122</v>
      </c>
      <c r="D1027" s="12">
        <v>0</v>
      </c>
      <c r="E1027" s="77">
        <v>0</v>
      </c>
    </row>
    <row r="1028" spans="1:5" x14ac:dyDescent="0.25">
      <c r="A1028" s="34" t="s">
        <v>142</v>
      </c>
      <c r="B1028" s="34" t="s">
        <v>1097</v>
      </c>
      <c r="C1028" s="34" t="s">
        <v>1123</v>
      </c>
      <c r="D1028" s="34">
        <v>0</v>
      </c>
      <c r="E1028" s="76">
        <v>0</v>
      </c>
    </row>
    <row r="1029" spans="1:5" x14ac:dyDescent="0.25">
      <c r="A1029" s="12" t="s">
        <v>142</v>
      </c>
      <c r="B1029" s="12" t="s">
        <v>1097</v>
      </c>
      <c r="C1029" s="12" t="s">
        <v>1124</v>
      </c>
      <c r="D1029" s="12">
        <v>0</v>
      </c>
      <c r="E1029" s="77">
        <v>0</v>
      </c>
    </row>
    <row r="1030" spans="1:5" x14ac:dyDescent="0.25">
      <c r="A1030" s="34" t="s">
        <v>142</v>
      </c>
      <c r="B1030" s="34" t="s">
        <v>1097</v>
      </c>
      <c r="C1030" s="34" t="s">
        <v>1125</v>
      </c>
      <c r="D1030" s="34">
        <v>0</v>
      </c>
      <c r="E1030" s="76">
        <v>0</v>
      </c>
    </row>
    <row r="1031" spans="1:5" x14ac:dyDescent="0.25">
      <c r="A1031" s="32" t="s">
        <v>142</v>
      </c>
      <c r="B1031" s="32" t="s">
        <v>1097</v>
      </c>
      <c r="C1031" s="32" t="s">
        <v>1126</v>
      </c>
      <c r="D1031" s="32">
        <v>0</v>
      </c>
      <c r="E1031" s="56">
        <v>0</v>
      </c>
    </row>
    <row r="1032" spans="1:5" x14ac:dyDescent="0.25">
      <c r="A1032" s="34" t="s">
        <v>142</v>
      </c>
      <c r="B1032" s="34" t="s">
        <v>1097</v>
      </c>
      <c r="C1032" s="34" t="s">
        <v>1127</v>
      </c>
      <c r="D1032" s="34">
        <v>0</v>
      </c>
      <c r="E1032" s="76">
        <v>0</v>
      </c>
    </row>
    <row r="1033" spans="1:5" x14ac:dyDescent="0.25">
      <c r="A1033" s="12" t="s">
        <v>142</v>
      </c>
      <c r="B1033" s="12" t="s">
        <v>1097</v>
      </c>
      <c r="C1033" s="12" t="s">
        <v>1128</v>
      </c>
      <c r="D1033" s="12">
        <v>0</v>
      </c>
      <c r="E1033" s="77">
        <v>0</v>
      </c>
    </row>
    <row r="1034" spans="1:5" x14ac:dyDescent="0.25">
      <c r="A1034" s="34" t="s">
        <v>142</v>
      </c>
      <c r="B1034" s="34" t="s">
        <v>1097</v>
      </c>
      <c r="C1034" s="34" t="s">
        <v>1129</v>
      </c>
      <c r="D1034" s="34">
        <v>0</v>
      </c>
      <c r="E1034" s="76">
        <v>0</v>
      </c>
    </row>
    <row r="1035" spans="1:5" x14ac:dyDescent="0.25">
      <c r="A1035" s="12" t="s">
        <v>142</v>
      </c>
      <c r="B1035" s="12" t="s">
        <v>1097</v>
      </c>
      <c r="C1035" s="12" t="s">
        <v>1130</v>
      </c>
      <c r="D1035" s="12">
        <v>0</v>
      </c>
      <c r="E1035" s="77">
        <v>0</v>
      </c>
    </row>
    <row r="1036" spans="1:5" x14ac:dyDescent="0.25">
      <c r="A1036" s="34" t="s">
        <v>142</v>
      </c>
      <c r="B1036" s="34" t="s">
        <v>1097</v>
      </c>
      <c r="C1036" s="34" t="s">
        <v>1131</v>
      </c>
      <c r="D1036" s="34">
        <v>0</v>
      </c>
      <c r="E1036" s="76">
        <v>0</v>
      </c>
    </row>
    <row r="1037" spans="1:5" x14ac:dyDescent="0.25">
      <c r="A1037" s="12" t="s">
        <v>142</v>
      </c>
      <c r="B1037" s="12" t="s">
        <v>1097</v>
      </c>
      <c r="C1037" s="12" t="s">
        <v>1132</v>
      </c>
      <c r="D1037" s="12">
        <v>0</v>
      </c>
      <c r="E1037" s="77">
        <v>0</v>
      </c>
    </row>
    <row r="1038" spans="1:5" x14ac:dyDescent="0.25">
      <c r="A1038" s="34" t="s">
        <v>142</v>
      </c>
      <c r="B1038" s="34" t="s">
        <v>1097</v>
      </c>
      <c r="C1038" s="34" t="s">
        <v>1133</v>
      </c>
      <c r="D1038" s="34">
        <v>0</v>
      </c>
      <c r="E1038" s="76">
        <v>0</v>
      </c>
    </row>
    <row r="1039" spans="1:5" x14ac:dyDescent="0.25">
      <c r="A1039" s="32" t="s">
        <v>142</v>
      </c>
      <c r="B1039" s="32" t="s">
        <v>1097</v>
      </c>
      <c r="C1039" s="32" t="s">
        <v>1134</v>
      </c>
      <c r="D1039" s="32">
        <v>0</v>
      </c>
      <c r="E1039" s="56">
        <v>0</v>
      </c>
    </row>
    <row r="1040" spans="1:5" x14ac:dyDescent="0.25">
      <c r="A1040" s="34" t="s">
        <v>142</v>
      </c>
      <c r="B1040" s="34" t="s">
        <v>1097</v>
      </c>
      <c r="C1040" s="34" t="s">
        <v>770</v>
      </c>
      <c r="D1040" s="34">
        <v>0</v>
      </c>
      <c r="E1040" s="76">
        <v>0</v>
      </c>
    </row>
    <row r="1041" spans="1:5" x14ac:dyDescent="0.25">
      <c r="A1041" s="32" t="s">
        <v>142</v>
      </c>
      <c r="B1041" s="32" t="s">
        <v>1097</v>
      </c>
      <c r="C1041" s="32" t="s">
        <v>1135</v>
      </c>
      <c r="D1041" s="32">
        <v>0</v>
      </c>
      <c r="E1041" s="56">
        <v>0</v>
      </c>
    </row>
    <row r="1042" spans="1:5" x14ac:dyDescent="0.25">
      <c r="A1042" s="34" t="s">
        <v>142</v>
      </c>
      <c r="B1042" s="34" t="s">
        <v>1097</v>
      </c>
      <c r="C1042" s="34" t="s">
        <v>1136</v>
      </c>
      <c r="D1042" s="34">
        <v>0</v>
      </c>
      <c r="E1042" s="76">
        <v>0</v>
      </c>
    </row>
    <row r="1043" spans="1:5" x14ac:dyDescent="0.25">
      <c r="A1043" s="12" t="s">
        <v>142</v>
      </c>
      <c r="B1043" s="12" t="s">
        <v>1097</v>
      </c>
      <c r="C1043" s="12" t="s">
        <v>1137</v>
      </c>
      <c r="D1043" s="12">
        <v>0</v>
      </c>
      <c r="E1043" s="77">
        <v>0</v>
      </c>
    </row>
    <row r="1044" spans="1:5" x14ac:dyDescent="0.25">
      <c r="A1044" s="34" t="s">
        <v>142</v>
      </c>
      <c r="B1044" s="34" t="s">
        <v>1097</v>
      </c>
      <c r="C1044" s="34" t="s">
        <v>1138</v>
      </c>
      <c r="D1044" s="34">
        <v>0</v>
      </c>
      <c r="E1044" s="76">
        <v>0</v>
      </c>
    </row>
    <row r="1045" spans="1:5" x14ac:dyDescent="0.25">
      <c r="A1045" s="12" t="s">
        <v>142</v>
      </c>
      <c r="B1045" s="12" t="s">
        <v>1097</v>
      </c>
      <c r="C1045" s="12" t="s">
        <v>1139</v>
      </c>
      <c r="D1045" s="12">
        <v>0</v>
      </c>
      <c r="E1045" s="77">
        <v>0</v>
      </c>
    </row>
    <row r="1046" spans="1:5" x14ac:dyDescent="0.25">
      <c r="A1046" s="34" t="s">
        <v>142</v>
      </c>
      <c r="B1046" s="34" t="s">
        <v>1097</v>
      </c>
      <c r="C1046" s="34" t="s">
        <v>1140</v>
      </c>
      <c r="D1046" s="34">
        <v>0</v>
      </c>
      <c r="E1046" s="76">
        <v>0</v>
      </c>
    </row>
    <row r="1047" spans="1:5" x14ac:dyDescent="0.25">
      <c r="A1047" s="12" t="s">
        <v>142</v>
      </c>
      <c r="B1047" s="12" t="s">
        <v>1097</v>
      </c>
      <c r="C1047" s="12" t="s">
        <v>1141</v>
      </c>
      <c r="D1047" s="12">
        <v>0</v>
      </c>
      <c r="E1047" s="77">
        <v>0</v>
      </c>
    </row>
    <row r="1048" spans="1:5" x14ac:dyDescent="0.25">
      <c r="A1048" s="34" t="s">
        <v>142</v>
      </c>
      <c r="B1048" s="34" t="s">
        <v>1097</v>
      </c>
      <c r="C1048" s="34" t="s">
        <v>1142</v>
      </c>
      <c r="D1048" s="34">
        <v>0</v>
      </c>
      <c r="E1048" s="76">
        <v>0</v>
      </c>
    </row>
    <row r="1049" spans="1:5" x14ac:dyDescent="0.25">
      <c r="A1049" s="32" t="s">
        <v>142</v>
      </c>
      <c r="B1049" s="32" t="s">
        <v>1097</v>
      </c>
      <c r="C1049" s="32" t="s">
        <v>1143</v>
      </c>
      <c r="D1049" s="32">
        <v>0</v>
      </c>
      <c r="E1049" s="56">
        <v>0</v>
      </c>
    </row>
    <row r="1050" spans="1:5" x14ac:dyDescent="0.25">
      <c r="A1050" s="34" t="s">
        <v>142</v>
      </c>
      <c r="B1050" s="34" t="s">
        <v>1097</v>
      </c>
      <c r="C1050" s="34" t="s">
        <v>1144</v>
      </c>
      <c r="D1050" s="34">
        <v>0</v>
      </c>
      <c r="E1050" s="76">
        <v>0</v>
      </c>
    </row>
    <row r="1051" spans="1:5" x14ac:dyDescent="0.25">
      <c r="A1051" s="12" t="s">
        <v>142</v>
      </c>
      <c r="B1051" s="12" t="s">
        <v>1097</v>
      </c>
      <c r="C1051" s="12" t="s">
        <v>1145</v>
      </c>
      <c r="D1051" s="12">
        <v>0</v>
      </c>
      <c r="E1051" s="77">
        <v>0</v>
      </c>
    </row>
    <row r="1052" spans="1:5" x14ac:dyDescent="0.25">
      <c r="A1052" s="34" t="s">
        <v>142</v>
      </c>
      <c r="B1052" s="34" t="s">
        <v>1097</v>
      </c>
      <c r="C1052" s="34" t="s">
        <v>1146</v>
      </c>
      <c r="D1052" s="34">
        <v>0</v>
      </c>
      <c r="E1052" s="76">
        <v>0</v>
      </c>
    </row>
    <row r="1053" spans="1:5" x14ac:dyDescent="0.25">
      <c r="A1053" s="12" t="s">
        <v>142</v>
      </c>
      <c r="B1053" s="12" t="s">
        <v>1097</v>
      </c>
      <c r="C1053" s="12" t="s">
        <v>1147</v>
      </c>
      <c r="D1053" s="12">
        <v>0</v>
      </c>
      <c r="E1053" s="77">
        <v>0</v>
      </c>
    </row>
    <row r="1054" spans="1:5" x14ac:dyDescent="0.25">
      <c r="A1054" s="34" t="s">
        <v>142</v>
      </c>
      <c r="B1054" s="34" t="s">
        <v>1097</v>
      </c>
      <c r="C1054" s="34" t="s">
        <v>1148</v>
      </c>
      <c r="D1054" s="34">
        <v>0</v>
      </c>
      <c r="E1054" s="76">
        <v>0</v>
      </c>
    </row>
    <row r="1055" spans="1:5" x14ac:dyDescent="0.25">
      <c r="A1055" s="12" t="s">
        <v>142</v>
      </c>
      <c r="B1055" s="12" t="s">
        <v>1097</v>
      </c>
      <c r="C1055" s="12" t="s">
        <v>1149</v>
      </c>
      <c r="D1055" s="12">
        <v>0</v>
      </c>
      <c r="E1055" s="77">
        <v>0</v>
      </c>
    </row>
    <row r="1056" spans="1:5" x14ac:dyDescent="0.25">
      <c r="A1056" s="34" t="s">
        <v>142</v>
      </c>
      <c r="B1056" s="34" t="s">
        <v>1097</v>
      </c>
      <c r="C1056" s="34" t="s">
        <v>1150</v>
      </c>
      <c r="D1056" s="34">
        <v>0</v>
      </c>
      <c r="E1056" s="76">
        <v>0</v>
      </c>
    </row>
    <row r="1057" spans="1:5" x14ac:dyDescent="0.25">
      <c r="A1057" s="32" t="s">
        <v>142</v>
      </c>
      <c r="B1057" s="32" t="s">
        <v>1097</v>
      </c>
      <c r="C1057" s="32" t="s">
        <v>1151</v>
      </c>
      <c r="D1057" s="32">
        <v>0</v>
      </c>
      <c r="E1057" s="56">
        <v>0</v>
      </c>
    </row>
    <row r="1058" spans="1:5" x14ac:dyDescent="0.25">
      <c r="A1058" s="34" t="s">
        <v>142</v>
      </c>
      <c r="B1058" s="34" t="s">
        <v>1097</v>
      </c>
      <c r="C1058" s="34" t="s">
        <v>1152</v>
      </c>
      <c r="D1058" s="34">
        <v>0</v>
      </c>
      <c r="E1058" s="76">
        <v>0</v>
      </c>
    </row>
    <row r="1059" spans="1:5" x14ac:dyDescent="0.25">
      <c r="A1059" s="32" t="s">
        <v>142</v>
      </c>
      <c r="B1059" s="32" t="s">
        <v>1097</v>
      </c>
      <c r="C1059" s="32" t="s">
        <v>1153</v>
      </c>
      <c r="D1059" s="32">
        <v>0</v>
      </c>
      <c r="E1059" s="56">
        <v>0</v>
      </c>
    </row>
    <row r="1060" spans="1:5" x14ac:dyDescent="0.25">
      <c r="A1060" s="34" t="s">
        <v>142</v>
      </c>
      <c r="B1060" s="34" t="s">
        <v>1097</v>
      </c>
      <c r="C1060" s="34" t="s">
        <v>1154</v>
      </c>
      <c r="D1060" s="34">
        <v>0</v>
      </c>
      <c r="E1060" s="76">
        <v>0</v>
      </c>
    </row>
    <row r="1061" spans="1:5" x14ac:dyDescent="0.25">
      <c r="A1061" s="12" t="s">
        <v>142</v>
      </c>
      <c r="B1061" s="12" t="s">
        <v>1097</v>
      </c>
      <c r="C1061" s="12" t="s">
        <v>1155</v>
      </c>
      <c r="D1061" s="12">
        <v>0</v>
      </c>
      <c r="E1061" s="77">
        <v>0</v>
      </c>
    </row>
    <row r="1062" spans="1:5" x14ac:dyDescent="0.25">
      <c r="A1062" s="34" t="s">
        <v>142</v>
      </c>
      <c r="B1062" s="34" t="s">
        <v>1097</v>
      </c>
      <c r="C1062" s="34" t="s">
        <v>1156</v>
      </c>
      <c r="D1062" s="34">
        <v>0</v>
      </c>
      <c r="E1062" s="76">
        <v>0</v>
      </c>
    </row>
    <row r="1063" spans="1:5" x14ac:dyDescent="0.25">
      <c r="A1063" s="12" t="s">
        <v>142</v>
      </c>
      <c r="B1063" s="12" t="s">
        <v>1097</v>
      </c>
      <c r="C1063" s="12" t="s">
        <v>1157</v>
      </c>
      <c r="D1063" s="12">
        <v>0</v>
      </c>
      <c r="E1063" s="77">
        <v>0</v>
      </c>
    </row>
    <row r="1064" spans="1:5" x14ac:dyDescent="0.25">
      <c r="A1064" s="34" t="s">
        <v>142</v>
      </c>
      <c r="B1064" s="34" t="s">
        <v>1097</v>
      </c>
      <c r="C1064" s="34" t="s">
        <v>1158</v>
      </c>
      <c r="D1064" s="34">
        <v>0</v>
      </c>
      <c r="E1064" s="76">
        <v>0</v>
      </c>
    </row>
    <row r="1065" spans="1:5" x14ac:dyDescent="0.25">
      <c r="A1065" s="12" t="s">
        <v>142</v>
      </c>
      <c r="B1065" s="12" t="s">
        <v>1097</v>
      </c>
      <c r="C1065" s="12" t="s">
        <v>1159</v>
      </c>
      <c r="D1065" s="12">
        <v>0</v>
      </c>
      <c r="E1065" s="77">
        <v>0</v>
      </c>
    </row>
    <row r="1066" spans="1:5" x14ac:dyDescent="0.25">
      <c r="A1066" s="34" t="s">
        <v>142</v>
      </c>
      <c r="B1066" s="34" t="s">
        <v>1097</v>
      </c>
      <c r="C1066" s="34" t="s">
        <v>1160</v>
      </c>
      <c r="D1066" s="34">
        <v>0</v>
      </c>
      <c r="E1066" s="76">
        <v>0</v>
      </c>
    </row>
    <row r="1067" spans="1:5" x14ac:dyDescent="0.25">
      <c r="A1067" s="32" t="s">
        <v>142</v>
      </c>
      <c r="B1067" s="32" t="s">
        <v>1097</v>
      </c>
      <c r="C1067" s="32" t="s">
        <v>1161</v>
      </c>
      <c r="D1067" s="32">
        <v>0</v>
      </c>
      <c r="E1067" s="56">
        <v>0</v>
      </c>
    </row>
    <row r="1068" spans="1:5" x14ac:dyDescent="0.25">
      <c r="A1068" s="34" t="s">
        <v>142</v>
      </c>
      <c r="B1068" s="34" t="s">
        <v>1097</v>
      </c>
      <c r="C1068" s="34" t="s">
        <v>1162</v>
      </c>
      <c r="D1068" s="34">
        <v>0</v>
      </c>
      <c r="E1068" s="76">
        <v>0</v>
      </c>
    </row>
    <row r="1069" spans="1:5" x14ac:dyDescent="0.25">
      <c r="A1069" s="12" t="s">
        <v>142</v>
      </c>
      <c r="B1069" s="12" t="s">
        <v>1097</v>
      </c>
      <c r="C1069" s="12" t="s">
        <v>1163</v>
      </c>
      <c r="D1069" s="12">
        <v>0</v>
      </c>
      <c r="E1069" s="77">
        <v>0</v>
      </c>
    </row>
    <row r="1070" spans="1:5" x14ac:dyDescent="0.25">
      <c r="A1070" s="34" t="s">
        <v>142</v>
      </c>
      <c r="B1070" s="34" t="s">
        <v>1097</v>
      </c>
      <c r="C1070" s="34" t="s">
        <v>1164</v>
      </c>
      <c r="D1070" s="34">
        <v>0</v>
      </c>
      <c r="E1070" s="76">
        <v>0</v>
      </c>
    </row>
    <row r="1071" spans="1:5" x14ac:dyDescent="0.25">
      <c r="A1071" s="12" t="s">
        <v>142</v>
      </c>
      <c r="B1071" s="12" t="s">
        <v>1097</v>
      </c>
      <c r="C1071" s="12" t="s">
        <v>1165</v>
      </c>
      <c r="D1071" s="12">
        <v>0</v>
      </c>
      <c r="E1071" s="77">
        <v>0</v>
      </c>
    </row>
    <row r="1072" spans="1:5" x14ac:dyDescent="0.25">
      <c r="A1072" s="34" t="s">
        <v>142</v>
      </c>
      <c r="B1072" s="34" t="s">
        <v>1097</v>
      </c>
      <c r="C1072" s="34" t="s">
        <v>1166</v>
      </c>
      <c r="D1072" s="34">
        <v>0</v>
      </c>
      <c r="E1072" s="76">
        <v>0</v>
      </c>
    </row>
    <row r="1073" spans="1:5" x14ac:dyDescent="0.25">
      <c r="A1073" s="12" t="s">
        <v>142</v>
      </c>
      <c r="B1073" s="12" t="s">
        <v>1097</v>
      </c>
      <c r="C1073" s="12" t="s">
        <v>1167</v>
      </c>
      <c r="D1073" s="12">
        <v>0</v>
      </c>
      <c r="E1073" s="77">
        <v>0</v>
      </c>
    </row>
    <row r="1074" spans="1:5" x14ac:dyDescent="0.25">
      <c r="A1074" s="34" t="s">
        <v>142</v>
      </c>
      <c r="B1074" s="34" t="s">
        <v>1097</v>
      </c>
      <c r="C1074" s="34" t="s">
        <v>1168</v>
      </c>
      <c r="D1074" s="34">
        <v>0</v>
      </c>
      <c r="E1074" s="76">
        <v>0</v>
      </c>
    </row>
    <row r="1075" spans="1:5" x14ac:dyDescent="0.25">
      <c r="A1075" s="32" t="s">
        <v>142</v>
      </c>
      <c r="B1075" s="32" t="s">
        <v>1097</v>
      </c>
      <c r="C1075" s="32" t="s">
        <v>1169</v>
      </c>
      <c r="D1075" s="32">
        <v>0</v>
      </c>
      <c r="E1075" s="56">
        <v>0</v>
      </c>
    </row>
    <row r="1076" spans="1:5" x14ac:dyDescent="0.25">
      <c r="A1076" s="34" t="s">
        <v>142</v>
      </c>
      <c r="B1076" s="34" t="s">
        <v>1097</v>
      </c>
      <c r="C1076" s="34" t="s">
        <v>1170</v>
      </c>
      <c r="D1076" s="34">
        <v>0</v>
      </c>
      <c r="E1076" s="76">
        <v>0</v>
      </c>
    </row>
    <row r="1077" spans="1:5" x14ac:dyDescent="0.25">
      <c r="A1077" s="32" t="s">
        <v>142</v>
      </c>
      <c r="B1077" s="32" t="s">
        <v>1097</v>
      </c>
      <c r="C1077" s="32" t="s">
        <v>1171</v>
      </c>
      <c r="D1077" s="32">
        <v>0</v>
      </c>
      <c r="E1077" s="56">
        <v>0</v>
      </c>
    </row>
    <row r="1078" spans="1:5" x14ac:dyDescent="0.25">
      <c r="A1078" s="34" t="s">
        <v>142</v>
      </c>
      <c r="B1078" s="34" t="s">
        <v>1097</v>
      </c>
      <c r="C1078" s="34" t="s">
        <v>1172</v>
      </c>
      <c r="D1078" s="34">
        <v>0</v>
      </c>
      <c r="E1078" s="76">
        <v>0</v>
      </c>
    </row>
    <row r="1079" spans="1:5" x14ac:dyDescent="0.25">
      <c r="A1079" s="12" t="s">
        <v>142</v>
      </c>
      <c r="B1079" s="12" t="s">
        <v>1097</v>
      </c>
      <c r="C1079" s="12" t="s">
        <v>1173</v>
      </c>
      <c r="D1079" s="12">
        <v>0</v>
      </c>
      <c r="E1079" s="77">
        <v>0</v>
      </c>
    </row>
    <row r="1080" spans="1:5" x14ac:dyDescent="0.25">
      <c r="A1080" s="34" t="s">
        <v>142</v>
      </c>
      <c r="B1080" s="34" t="s">
        <v>1097</v>
      </c>
      <c r="C1080" s="34" t="s">
        <v>1174</v>
      </c>
      <c r="D1080" s="34">
        <v>0</v>
      </c>
      <c r="E1080" s="76">
        <v>0</v>
      </c>
    </row>
    <row r="1081" spans="1:5" x14ac:dyDescent="0.25">
      <c r="A1081" s="12" t="s">
        <v>142</v>
      </c>
      <c r="B1081" s="12" t="s">
        <v>1097</v>
      </c>
      <c r="C1081" s="12" t="s">
        <v>1175</v>
      </c>
      <c r="D1081" s="12">
        <v>0</v>
      </c>
      <c r="E1081" s="77">
        <v>0</v>
      </c>
    </row>
    <row r="1082" spans="1:5" x14ac:dyDescent="0.25">
      <c r="A1082" s="34" t="s">
        <v>142</v>
      </c>
      <c r="B1082" s="34" t="s">
        <v>1097</v>
      </c>
      <c r="C1082" s="34" t="s">
        <v>1176</v>
      </c>
      <c r="D1082" s="34">
        <v>0</v>
      </c>
      <c r="E1082" s="76">
        <v>0</v>
      </c>
    </row>
    <row r="1083" spans="1:5" x14ac:dyDescent="0.25">
      <c r="A1083" s="12" t="s">
        <v>142</v>
      </c>
      <c r="B1083" s="12" t="s">
        <v>1097</v>
      </c>
      <c r="C1083" s="12" t="s">
        <v>1177</v>
      </c>
      <c r="D1083" s="12">
        <v>0</v>
      </c>
      <c r="E1083" s="77">
        <v>0</v>
      </c>
    </row>
    <row r="1084" spans="1:5" x14ac:dyDescent="0.25">
      <c r="A1084" s="34" t="s">
        <v>142</v>
      </c>
      <c r="B1084" s="34" t="s">
        <v>1097</v>
      </c>
      <c r="C1084" s="34" t="s">
        <v>1178</v>
      </c>
      <c r="D1084" s="34">
        <v>0</v>
      </c>
      <c r="E1084" s="76">
        <v>0</v>
      </c>
    </row>
    <row r="1085" spans="1:5" x14ac:dyDescent="0.25">
      <c r="A1085" s="32" t="s">
        <v>142</v>
      </c>
      <c r="B1085" s="32" t="s">
        <v>1097</v>
      </c>
      <c r="C1085" s="32" t="s">
        <v>1179</v>
      </c>
      <c r="D1085" s="32">
        <v>0</v>
      </c>
      <c r="E1085" s="56">
        <v>0</v>
      </c>
    </row>
    <row r="1086" spans="1:5" x14ac:dyDescent="0.25">
      <c r="A1086" s="34" t="s">
        <v>142</v>
      </c>
      <c r="B1086" s="34" t="s">
        <v>1097</v>
      </c>
      <c r="C1086" s="34" t="s">
        <v>1180</v>
      </c>
      <c r="D1086" s="34">
        <v>0</v>
      </c>
      <c r="E1086" s="76">
        <v>0</v>
      </c>
    </row>
    <row r="1087" spans="1:5" x14ac:dyDescent="0.25">
      <c r="A1087" s="12" t="s">
        <v>142</v>
      </c>
      <c r="B1087" s="12" t="s">
        <v>1097</v>
      </c>
      <c r="C1087" s="12" t="s">
        <v>1181</v>
      </c>
      <c r="D1087" s="12">
        <v>0</v>
      </c>
      <c r="E1087" s="77">
        <v>0</v>
      </c>
    </row>
    <row r="1088" spans="1:5" x14ac:dyDescent="0.25">
      <c r="A1088" s="34" t="s">
        <v>142</v>
      </c>
      <c r="B1088" s="34" t="s">
        <v>1097</v>
      </c>
      <c r="C1088" s="34" t="s">
        <v>1182</v>
      </c>
      <c r="D1088" s="34">
        <v>0</v>
      </c>
      <c r="E1088" s="76">
        <v>0</v>
      </c>
    </row>
    <row r="1089" spans="1:5" x14ac:dyDescent="0.25">
      <c r="A1089" s="12" t="s">
        <v>142</v>
      </c>
      <c r="B1089" s="12" t="s">
        <v>1097</v>
      </c>
      <c r="C1089" s="12" t="s">
        <v>1183</v>
      </c>
      <c r="D1089" s="12">
        <v>0</v>
      </c>
      <c r="E1089" s="77">
        <v>0</v>
      </c>
    </row>
    <row r="1090" spans="1:5" x14ac:dyDescent="0.25">
      <c r="A1090" s="34" t="s">
        <v>142</v>
      </c>
      <c r="B1090" s="34" t="s">
        <v>1097</v>
      </c>
      <c r="C1090" s="34" t="s">
        <v>1184</v>
      </c>
      <c r="D1090" s="34">
        <v>0</v>
      </c>
      <c r="E1090" s="76">
        <v>0</v>
      </c>
    </row>
    <row r="1091" spans="1:5" x14ac:dyDescent="0.25">
      <c r="A1091" s="12" t="s">
        <v>142</v>
      </c>
      <c r="B1091" s="12" t="s">
        <v>1097</v>
      </c>
      <c r="C1091" s="12" t="s">
        <v>1185</v>
      </c>
      <c r="D1091" s="12">
        <v>0</v>
      </c>
      <c r="E1091" s="77">
        <v>0</v>
      </c>
    </row>
    <row r="1092" spans="1:5" x14ac:dyDescent="0.25">
      <c r="A1092" s="34" t="s">
        <v>142</v>
      </c>
      <c r="B1092" s="34" t="s">
        <v>1097</v>
      </c>
      <c r="C1092" s="34" t="s">
        <v>1186</v>
      </c>
      <c r="D1092" s="34">
        <v>0</v>
      </c>
      <c r="E1092" s="76">
        <v>0</v>
      </c>
    </row>
    <row r="1093" spans="1:5" x14ac:dyDescent="0.25">
      <c r="A1093" s="32" t="s">
        <v>142</v>
      </c>
      <c r="B1093" s="32" t="s">
        <v>1097</v>
      </c>
      <c r="C1093" s="32" t="s">
        <v>1187</v>
      </c>
      <c r="D1093" s="32">
        <v>0</v>
      </c>
      <c r="E1093" s="56">
        <v>0</v>
      </c>
    </row>
    <row r="1094" spans="1:5" x14ac:dyDescent="0.25">
      <c r="A1094" s="34" t="s">
        <v>142</v>
      </c>
      <c r="B1094" s="34" t="s">
        <v>1097</v>
      </c>
      <c r="C1094" s="34" t="s">
        <v>1188</v>
      </c>
      <c r="D1094" s="34">
        <v>0</v>
      </c>
      <c r="E1094" s="76">
        <v>0</v>
      </c>
    </row>
    <row r="1095" spans="1:5" x14ac:dyDescent="0.25">
      <c r="A1095" s="32" t="s">
        <v>142</v>
      </c>
      <c r="B1095" s="32" t="s">
        <v>1097</v>
      </c>
      <c r="C1095" s="32" t="s">
        <v>1189</v>
      </c>
      <c r="D1095" s="32">
        <v>0</v>
      </c>
      <c r="E1095" s="56">
        <v>0</v>
      </c>
    </row>
    <row r="1096" spans="1:5" x14ac:dyDescent="0.25">
      <c r="A1096" s="34" t="s">
        <v>142</v>
      </c>
      <c r="B1096" s="34" t="s">
        <v>1097</v>
      </c>
      <c r="C1096" s="34" t="s">
        <v>1190</v>
      </c>
      <c r="D1096" s="34">
        <v>0</v>
      </c>
      <c r="E1096" s="76">
        <v>0</v>
      </c>
    </row>
    <row r="1097" spans="1:5" x14ac:dyDescent="0.25">
      <c r="A1097" s="12" t="s">
        <v>142</v>
      </c>
      <c r="B1097" s="12" t="s">
        <v>1097</v>
      </c>
      <c r="C1097" s="12" t="s">
        <v>1191</v>
      </c>
      <c r="D1097" s="12">
        <v>0</v>
      </c>
      <c r="E1097" s="77">
        <v>0</v>
      </c>
    </row>
    <row r="1098" spans="1:5" x14ac:dyDescent="0.25">
      <c r="A1098" s="34" t="s">
        <v>142</v>
      </c>
      <c r="B1098" s="34" t="s">
        <v>1097</v>
      </c>
      <c r="C1098" s="34" t="s">
        <v>1192</v>
      </c>
      <c r="D1098" s="34">
        <v>0</v>
      </c>
      <c r="E1098" s="76">
        <v>0</v>
      </c>
    </row>
    <row r="1099" spans="1:5" x14ac:dyDescent="0.25">
      <c r="A1099" s="12" t="s">
        <v>142</v>
      </c>
      <c r="B1099" s="12" t="s">
        <v>1097</v>
      </c>
      <c r="C1099" s="12" t="s">
        <v>1193</v>
      </c>
      <c r="D1099" s="12">
        <v>0</v>
      </c>
      <c r="E1099" s="77">
        <v>0</v>
      </c>
    </row>
    <row r="1100" spans="1:5" x14ac:dyDescent="0.25">
      <c r="A1100" s="34" t="s">
        <v>142</v>
      </c>
      <c r="B1100" s="34" t="s">
        <v>1097</v>
      </c>
      <c r="C1100" s="34" t="s">
        <v>1194</v>
      </c>
      <c r="D1100" s="34">
        <v>0</v>
      </c>
      <c r="E1100" s="76">
        <v>0</v>
      </c>
    </row>
    <row r="1101" spans="1:5" x14ac:dyDescent="0.25">
      <c r="A1101" s="12" t="s">
        <v>142</v>
      </c>
      <c r="B1101" s="12" t="s">
        <v>1097</v>
      </c>
      <c r="C1101" s="12" t="s">
        <v>1195</v>
      </c>
      <c r="D1101" s="12">
        <v>0</v>
      </c>
      <c r="E1101" s="77">
        <v>0</v>
      </c>
    </row>
    <row r="1102" spans="1:5" x14ac:dyDescent="0.25">
      <c r="A1102" s="34" t="s">
        <v>142</v>
      </c>
      <c r="B1102" s="34" t="s">
        <v>1097</v>
      </c>
      <c r="C1102" s="34" t="s">
        <v>1196</v>
      </c>
      <c r="D1102" s="34">
        <v>0</v>
      </c>
      <c r="E1102" s="76">
        <v>0</v>
      </c>
    </row>
    <row r="1103" spans="1:5" x14ac:dyDescent="0.25">
      <c r="A1103" s="32" t="s">
        <v>142</v>
      </c>
      <c r="B1103" s="32" t="s">
        <v>1097</v>
      </c>
      <c r="C1103" s="32" t="s">
        <v>1197</v>
      </c>
      <c r="D1103" s="32">
        <v>0</v>
      </c>
      <c r="E1103" s="56">
        <v>0</v>
      </c>
    </row>
    <row r="1104" spans="1:5" x14ac:dyDescent="0.25">
      <c r="A1104" s="34" t="s">
        <v>142</v>
      </c>
      <c r="B1104" s="34" t="s">
        <v>1097</v>
      </c>
      <c r="C1104" s="34" t="s">
        <v>1198</v>
      </c>
      <c r="D1104" s="34">
        <v>0</v>
      </c>
      <c r="E1104" s="76">
        <v>0</v>
      </c>
    </row>
    <row r="1105" spans="1:5" x14ac:dyDescent="0.25">
      <c r="A1105" s="12" t="s">
        <v>142</v>
      </c>
      <c r="B1105" s="12" t="s">
        <v>1097</v>
      </c>
      <c r="C1105" s="12" t="s">
        <v>1199</v>
      </c>
      <c r="D1105" s="12">
        <v>0</v>
      </c>
      <c r="E1105" s="77">
        <v>0</v>
      </c>
    </row>
    <row r="1106" spans="1:5" x14ac:dyDescent="0.25">
      <c r="A1106" s="34" t="s">
        <v>142</v>
      </c>
      <c r="B1106" s="34" t="s">
        <v>1097</v>
      </c>
      <c r="C1106" s="34" t="s">
        <v>1200</v>
      </c>
      <c r="D1106" s="34">
        <v>0</v>
      </c>
      <c r="E1106" s="76">
        <v>0</v>
      </c>
    </row>
    <row r="1107" spans="1:5" x14ac:dyDescent="0.25">
      <c r="A1107" s="12" t="s">
        <v>142</v>
      </c>
      <c r="B1107" s="12" t="s">
        <v>1097</v>
      </c>
      <c r="C1107" s="12" t="s">
        <v>1201</v>
      </c>
      <c r="D1107" s="12">
        <v>0</v>
      </c>
      <c r="E1107" s="77">
        <v>0</v>
      </c>
    </row>
    <row r="1108" spans="1:5" x14ac:dyDescent="0.25">
      <c r="A1108" s="34" t="s">
        <v>142</v>
      </c>
      <c r="B1108" s="34" t="s">
        <v>1097</v>
      </c>
      <c r="C1108" s="34" t="s">
        <v>1202</v>
      </c>
      <c r="D1108" s="34">
        <v>0</v>
      </c>
      <c r="E1108" s="76">
        <v>0</v>
      </c>
    </row>
    <row r="1109" spans="1:5" x14ac:dyDescent="0.25">
      <c r="A1109" s="12" t="s">
        <v>142</v>
      </c>
      <c r="B1109" s="12" t="s">
        <v>1097</v>
      </c>
      <c r="C1109" s="12" t="s">
        <v>1203</v>
      </c>
      <c r="D1109" s="12">
        <v>0</v>
      </c>
      <c r="E1109" s="77">
        <v>0</v>
      </c>
    </row>
    <row r="1110" spans="1:5" x14ac:dyDescent="0.25">
      <c r="A1110" s="34" t="s">
        <v>142</v>
      </c>
      <c r="B1110" s="34" t="s">
        <v>1097</v>
      </c>
      <c r="C1110" s="34" t="s">
        <v>1204</v>
      </c>
      <c r="D1110" s="34">
        <v>0</v>
      </c>
      <c r="E1110" s="76">
        <v>0</v>
      </c>
    </row>
    <row r="1111" spans="1:5" x14ac:dyDescent="0.25">
      <c r="A1111" s="32" t="s">
        <v>142</v>
      </c>
      <c r="B1111" s="32" t="s">
        <v>1097</v>
      </c>
      <c r="C1111" s="32" t="s">
        <v>1205</v>
      </c>
      <c r="D1111" s="32">
        <v>0</v>
      </c>
      <c r="E1111" s="56">
        <v>0</v>
      </c>
    </row>
    <row r="1112" spans="1:5" x14ac:dyDescent="0.25">
      <c r="A1112" s="34" t="s">
        <v>142</v>
      </c>
      <c r="B1112" s="34" t="s">
        <v>1097</v>
      </c>
      <c r="C1112" s="34" t="s">
        <v>1206</v>
      </c>
      <c r="D1112" s="34">
        <v>0</v>
      </c>
      <c r="E1112" s="76">
        <v>0</v>
      </c>
    </row>
    <row r="1113" spans="1:5" x14ac:dyDescent="0.25">
      <c r="A1113" s="32" t="s">
        <v>142</v>
      </c>
      <c r="B1113" s="32" t="s">
        <v>1097</v>
      </c>
      <c r="C1113" s="32" t="s">
        <v>1207</v>
      </c>
      <c r="D1113" s="32">
        <v>0</v>
      </c>
      <c r="E1113" s="56">
        <v>0</v>
      </c>
    </row>
    <row r="1114" spans="1:5" x14ac:dyDescent="0.25">
      <c r="A1114" s="34" t="s">
        <v>142</v>
      </c>
      <c r="B1114" s="34" t="s">
        <v>1097</v>
      </c>
      <c r="C1114" s="34" t="s">
        <v>1208</v>
      </c>
      <c r="D1114" s="34">
        <v>0</v>
      </c>
      <c r="E1114" s="76">
        <v>0</v>
      </c>
    </row>
    <row r="1115" spans="1:5" x14ac:dyDescent="0.25">
      <c r="A1115" s="12" t="s">
        <v>142</v>
      </c>
      <c r="B1115" s="12" t="s">
        <v>1097</v>
      </c>
      <c r="C1115" s="12" t="s">
        <v>1209</v>
      </c>
      <c r="D1115" s="12">
        <v>0</v>
      </c>
      <c r="E1115" s="77">
        <v>0</v>
      </c>
    </row>
    <row r="1116" spans="1:5" x14ac:dyDescent="0.25">
      <c r="A1116" s="34" t="s">
        <v>142</v>
      </c>
      <c r="B1116" s="34" t="s">
        <v>1097</v>
      </c>
      <c r="C1116" s="34" t="s">
        <v>1210</v>
      </c>
      <c r="D1116" s="34">
        <v>0</v>
      </c>
      <c r="E1116" s="76">
        <v>0</v>
      </c>
    </row>
    <row r="1117" spans="1:5" x14ac:dyDescent="0.25">
      <c r="A1117" s="12" t="s">
        <v>142</v>
      </c>
      <c r="B1117" s="12" t="s">
        <v>1097</v>
      </c>
      <c r="C1117" s="12" t="s">
        <v>1211</v>
      </c>
      <c r="D1117" s="12">
        <v>0</v>
      </c>
      <c r="E1117" s="77">
        <v>0</v>
      </c>
    </row>
    <row r="1118" spans="1:5" x14ac:dyDescent="0.25">
      <c r="A1118" s="34" t="s">
        <v>142</v>
      </c>
      <c r="B1118" s="34" t="s">
        <v>1097</v>
      </c>
      <c r="C1118" s="34" t="s">
        <v>1212</v>
      </c>
      <c r="D1118" s="34">
        <v>0</v>
      </c>
      <c r="E1118" s="76">
        <v>0</v>
      </c>
    </row>
    <row r="1119" spans="1:5" x14ac:dyDescent="0.25">
      <c r="A1119" s="12" t="s">
        <v>142</v>
      </c>
      <c r="B1119" s="12" t="s">
        <v>1097</v>
      </c>
      <c r="C1119" s="12" t="s">
        <v>1213</v>
      </c>
      <c r="D1119" s="12">
        <v>0</v>
      </c>
      <c r="E1119" s="77">
        <v>0</v>
      </c>
    </row>
    <row r="1120" spans="1:5" x14ac:dyDescent="0.25">
      <c r="A1120" s="34" t="s">
        <v>142</v>
      </c>
      <c r="B1120" s="34" t="s">
        <v>1097</v>
      </c>
      <c r="C1120" s="34" t="s">
        <v>1214</v>
      </c>
      <c r="D1120" s="34">
        <v>0</v>
      </c>
      <c r="E1120" s="76">
        <v>0</v>
      </c>
    </row>
    <row r="1121" spans="1:5" x14ac:dyDescent="0.25">
      <c r="A1121" s="32" t="s">
        <v>142</v>
      </c>
      <c r="B1121" s="32" t="s">
        <v>1097</v>
      </c>
      <c r="C1121" s="32" t="s">
        <v>1215</v>
      </c>
      <c r="D1121" s="32">
        <v>0</v>
      </c>
      <c r="E1121" s="56">
        <v>0</v>
      </c>
    </row>
    <row r="1122" spans="1:5" x14ac:dyDescent="0.25">
      <c r="A1122" s="34" t="s">
        <v>142</v>
      </c>
      <c r="B1122" s="34" t="s">
        <v>1097</v>
      </c>
      <c r="C1122" s="34" t="s">
        <v>1216</v>
      </c>
      <c r="D1122" s="34">
        <v>0</v>
      </c>
      <c r="E1122" s="76">
        <v>0</v>
      </c>
    </row>
    <row r="1123" spans="1:5" x14ac:dyDescent="0.25">
      <c r="A1123" s="12" t="s">
        <v>142</v>
      </c>
      <c r="B1123" s="12" t="s">
        <v>1097</v>
      </c>
      <c r="C1123" s="12" t="s">
        <v>1217</v>
      </c>
      <c r="D1123" s="12">
        <v>0</v>
      </c>
      <c r="E1123" s="77">
        <v>0</v>
      </c>
    </row>
    <row r="1124" spans="1:5" x14ac:dyDescent="0.25">
      <c r="A1124" s="34" t="s">
        <v>142</v>
      </c>
      <c r="B1124" s="34" t="s">
        <v>1097</v>
      </c>
      <c r="C1124" s="34" t="s">
        <v>1218</v>
      </c>
      <c r="D1124" s="34">
        <v>0</v>
      </c>
      <c r="E1124" s="76">
        <v>0</v>
      </c>
    </row>
    <row r="1125" spans="1:5" x14ac:dyDescent="0.25">
      <c r="A1125" s="12" t="s">
        <v>142</v>
      </c>
      <c r="B1125" s="12" t="s">
        <v>1097</v>
      </c>
      <c r="C1125" s="12" t="s">
        <v>1219</v>
      </c>
      <c r="D1125" s="12">
        <v>0</v>
      </c>
      <c r="E1125" s="77">
        <v>0</v>
      </c>
    </row>
    <row r="1126" spans="1:5" x14ac:dyDescent="0.25">
      <c r="A1126" s="34" t="s">
        <v>142</v>
      </c>
      <c r="B1126" s="34" t="s">
        <v>1097</v>
      </c>
      <c r="C1126" s="34" t="s">
        <v>1220</v>
      </c>
      <c r="D1126" s="34">
        <v>0</v>
      </c>
      <c r="E1126" s="76">
        <v>0</v>
      </c>
    </row>
    <row r="1127" spans="1:5" x14ac:dyDescent="0.25">
      <c r="A1127" s="12" t="s">
        <v>142</v>
      </c>
      <c r="B1127" s="12" t="s">
        <v>1097</v>
      </c>
      <c r="C1127" s="12" t="s">
        <v>1221</v>
      </c>
      <c r="D1127" s="12">
        <v>0</v>
      </c>
      <c r="E1127" s="77">
        <v>0</v>
      </c>
    </row>
    <row r="1128" spans="1:5" x14ac:dyDescent="0.25">
      <c r="A1128" s="34" t="s">
        <v>142</v>
      </c>
      <c r="B1128" s="34" t="s">
        <v>1097</v>
      </c>
      <c r="C1128" s="34" t="s">
        <v>1222</v>
      </c>
      <c r="D1128" s="34">
        <v>0</v>
      </c>
      <c r="E1128" s="76">
        <v>0</v>
      </c>
    </row>
    <row r="1129" spans="1:5" x14ac:dyDescent="0.25">
      <c r="A1129" s="32" t="s">
        <v>142</v>
      </c>
      <c r="B1129" s="32" t="s">
        <v>1097</v>
      </c>
      <c r="C1129" s="32" t="s">
        <v>1223</v>
      </c>
      <c r="D1129" s="32">
        <v>0</v>
      </c>
      <c r="E1129" s="56">
        <v>0</v>
      </c>
    </row>
    <row r="1130" spans="1:5" x14ac:dyDescent="0.25">
      <c r="A1130" s="34" t="s">
        <v>142</v>
      </c>
      <c r="B1130" s="34" t="s">
        <v>1097</v>
      </c>
      <c r="C1130" s="34" t="s">
        <v>1224</v>
      </c>
      <c r="D1130" s="34">
        <v>0</v>
      </c>
      <c r="E1130" s="76">
        <v>0</v>
      </c>
    </row>
    <row r="1131" spans="1:5" x14ac:dyDescent="0.25">
      <c r="A1131" s="32" t="s">
        <v>142</v>
      </c>
      <c r="B1131" s="32" t="s">
        <v>1097</v>
      </c>
      <c r="C1131" s="32" t="s">
        <v>1225</v>
      </c>
      <c r="D1131" s="32">
        <v>0</v>
      </c>
      <c r="E1131" s="56">
        <v>0</v>
      </c>
    </row>
    <row r="1132" spans="1:5" x14ac:dyDescent="0.25">
      <c r="A1132" s="34" t="s">
        <v>142</v>
      </c>
      <c r="B1132" s="34" t="s">
        <v>1097</v>
      </c>
      <c r="C1132" s="34" t="s">
        <v>1226</v>
      </c>
      <c r="D1132" s="34">
        <v>0</v>
      </c>
      <c r="E1132" s="76">
        <v>0</v>
      </c>
    </row>
    <row r="1133" spans="1:5" x14ac:dyDescent="0.25">
      <c r="A1133" s="12" t="s">
        <v>142</v>
      </c>
      <c r="B1133" s="12" t="s">
        <v>1097</v>
      </c>
      <c r="C1133" s="12" t="s">
        <v>1227</v>
      </c>
      <c r="D1133" s="12">
        <v>0</v>
      </c>
      <c r="E1133" s="77">
        <v>0</v>
      </c>
    </row>
    <row r="1134" spans="1:5" x14ac:dyDescent="0.25">
      <c r="A1134" s="34" t="s">
        <v>142</v>
      </c>
      <c r="B1134" s="34" t="s">
        <v>1097</v>
      </c>
      <c r="C1134" s="34" t="s">
        <v>1228</v>
      </c>
      <c r="D1134" s="34">
        <v>0</v>
      </c>
      <c r="E1134" s="76">
        <v>0</v>
      </c>
    </row>
    <row r="1135" spans="1:5" x14ac:dyDescent="0.25">
      <c r="A1135" s="12" t="s">
        <v>142</v>
      </c>
      <c r="B1135" s="12" t="s">
        <v>1097</v>
      </c>
      <c r="C1135" s="12" t="s">
        <v>1229</v>
      </c>
      <c r="D1135" s="12">
        <v>0</v>
      </c>
      <c r="E1135" s="77">
        <v>0</v>
      </c>
    </row>
    <row r="1136" spans="1:5" x14ac:dyDescent="0.25">
      <c r="A1136" s="34" t="s">
        <v>142</v>
      </c>
      <c r="B1136" s="34" t="s">
        <v>1097</v>
      </c>
      <c r="C1136" s="34" t="s">
        <v>1230</v>
      </c>
      <c r="D1136" s="34">
        <v>0</v>
      </c>
      <c r="E1136" s="76">
        <v>0</v>
      </c>
    </row>
    <row r="1137" spans="1:5" x14ac:dyDescent="0.25">
      <c r="A1137" s="12" t="s">
        <v>142</v>
      </c>
      <c r="B1137" s="12" t="s">
        <v>1097</v>
      </c>
      <c r="C1137" s="12" t="s">
        <v>1231</v>
      </c>
      <c r="D1137" s="12">
        <v>0</v>
      </c>
      <c r="E1137" s="77">
        <v>0</v>
      </c>
    </row>
    <row r="1138" spans="1:5" x14ac:dyDescent="0.25">
      <c r="A1138" s="34" t="s">
        <v>142</v>
      </c>
      <c r="B1138" s="34" t="s">
        <v>1097</v>
      </c>
      <c r="C1138" s="34" t="s">
        <v>1232</v>
      </c>
      <c r="D1138" s="34">
        <v>0</v>
      </c>
      <c r="E1138" s="76">
        <v>0</v>
      </c>
    </row>
    <row r="1139" spans="1:5" x14ac:dyDescent="0.25">
      <c r="A1139" s="32" t="s">
        <v>142</v>
      </c>
      <c r="B1139" s="32" t="s">
        <v>1097</v>
      </c>
      <c r="C1139" s="32" t="s">
        <v>1233</v>
      </c>
      <c r="D1139" s="32">
        <v>0</v>
      </c>
      <c r="E1139" s="56">
        <v>0</v>
      </c>
    </row>
    <row r="1140" spans="1:5" x14ac:dyDescent="0.25">
      <c r="A1140" s="34" t="s">
        <v>142</v>
      </c>
      <c r="B1140" s="34" t="s">
        <v>1097</v>
      </c>
      <c r="C1140" s="34" t="s">
        <v>1234</v>
      </c>
      <c r="D1140" s="34">
        <v>0</v>
      </c>
      <c r="E1140" s="76">
        <v>0</v>
      </c>
    </row>
    <row r="1141" spans="1:5" x14ac:dyDescent="0.25">
      <c r="A1141" s="12" t="s">
        <v>142</v>
      </c>
      <c r="B1141" s="12" t="s">
        <v>1097</v>
      </c>
      <c r="C1141" s="12" t="s">
        <v>1235</v>
      </c>
      <c r="D1141" s="12">
        <v>0</v>
      </c>
      <c r="E1141" s="77">
        <v>0</v>
      </c>
    </row>
    <row r="1142" spans="1:5" x14ac:dyDescent="0.25">
      <c r="A1142" s="34" t="s">
        <v>142</v>
      </c>
      <c r="B1142" s="34" t="s">
        <v>1097</v>
      </c>
      <c r="C1142" s="34" t="s">
        <v>1236</v>
      </c>
      <c r="D1142" s="34">
        <v>0</v>
      </c>
      <c r="E1142" s="76">
        <v>0</v>
      </c>
    </row>
    <row r="1143" spans="1:5" x14ac:dyDescent="0.25">
      <c r="A1143" s="12" t="s">
        <v>142</v>
      </c>
      <c r="B1143" s="12" t="s">
        <v>1097</v>
      </c>
      <c r="C1143" s="12" t="s">
        <v>1237</v>
      </c>
      <c r="D1143" s="12">
        <v>0</v>
      </c>
      <c r="E1143" s="77">
        <v>0</v>
      </c>
    </row>
    <row r="1144" spans="1:5" x14ac:dyDescent="0.25">
      <c r="A1144" s="34" t="s">
        <v>142</v>
      </c>
      <c r="B1144" s="34" t="s">
        <v>1097</v>
      </c>
      <c r="C1144" s="34" t="s">
        <v>1238</v>
      </c>
      <c r="D1144" s="34">
        <v>0</v>
      </c>
      <c r="E1144" s="76">
        <v>0</v>
      </c>
    </row>
    <row r="1145" spans="1:5" x14ac:dyDescent="0.25">
      <c r="A1145" s="12" t="s">
        <v>142</v>
      </c>
      <c r="B1145" s="12" t="s">
        <v>1097</v>
      </c>
      <c r="C1145" s="12" t="s">
        <v>1239</v>
      </c>
      <c r="D1145" s="12">
        <v>0</v>
      </c>
      <c r="E1145" s="77">
        <v>0</v>
      </c>
    </row>
    <row r="1146" spans="1:5" x14ac:dyDescent="0.25">
      <c r="A1146" s="34" t="s">
        <v>142</v>
      </c>
      <c r="B1146" s="34" t="s">
        <v>1097</v>
      </c>
      <c r="C1146" s="34" t="s">
        <v>1240</v>
      </c>
      <c r="D1146" s="34">
        <v>0</v>
      </c>
      <c r="E1146" s="76">
        <v>0</v>
      </c>
    </row>
    <row r="1147" spans="1:5" x14ac:dyDescent="0.25">
      <c r="A1147" s="32" t="s">
        <v>142</v>
      </c>
      <c r="B1147" s="32" t="s">
        <v>1097</v>
      </c>
      <c r="C1147" s="32" t="s">
        <v>1241</v>
      </c>
      <c r="D1147" s="32">
        <v>0</v>
      </c>
      <c r="E1147" s="56">
        <v>0</v>
      </c>
    </row>
    <row r="1148" spans="1:5" x14ac:dyDescent="0.25">
      <c r="A1148" s="34" t="s">
        <v>142</v>
      </c>
      <c r="B1148" s="34" t="s">
        <v>1097</v>
      </c>
      <c r="C1148" s="34" t="s">
        <v>1242</v>
      </c>
      <c r="D1148" s="34">
        <v>0</v>
      </c>
      <c r="E1148" s="76">
        <v>0</v>
      </c>
    </row>
    <row r="1149" spans="1:5" x14ac:dyDescent="0.25">
      <c r="A1149" s="32" t="s">
        <v>142</v>
      </c>
      <c r="B1149" s="32" t="s">
        <v>1097</v>
      </c>
      <c r="C1149" s="32" t="s">
        <v>1243</v>
      </c>
      <c r="D1149" s="32">
        <v>0</v>
      </c>
      <c r="E1149" s="56">
        <v>0</v>
      </c>
    </row>
    <row r="1150" spans="1:5" x14ac:dyDescent="0.25">
      <c r="A1150" s="34" t="s">
        <v>142</v>
      </c>
      <c r="B1150" s="34" t="s">
        <v>1097</v>
      </c>
      <c r="C1150" s="34" t="s">
        <v>1244</v>
      </c>
      <c r="D1150" s="34">
        <v>0</v>
      </c>
      <c r="E1150" s="76">
        <v>0</v>
      </c>
    </row>
    <row r="1151" spans="1:5" x14ac:dyDescent="0.25">
      <c r="A1151" s="12" t="s">
        <v>142</v>
      </c>
      <c r="B1151" s="12" t="s">
        <v>1097</v>
      </c>
      <c r="C1151" s="12" t="s">
        <v>1245</v>
      </c>
      <c r="D1151" s="12">
        <v>0</v>
      </c>
      <c r="E1151" s="77">
        <v>0</v>
      </c>
    </row>
    <row r="1152" spans="1:5" x14ac:dyDescent="0.25">
      <c r="A1152" s="34" t="s">
        <v>142</v>
      </c>
      <c r="B1152" s="34" t="s">
        <v>1097</v>
      </c>
      <c r="C1152" s="34" t="s">
        <v>1246</v>
      </c>
      <c r="D1152" s="34">
        <v>0</v>
      </c>
      <c r="E1152" s="76">
        <v>0</v>
      </c>
    </row>
    <row r="1153" spans="1:5" x14ac:dyDescent="0.25">
      <c r="A1153" s="12" t="s">
        <v>142</v>
      </c>
      <c r="B1153" s="12" t="s">
        <v>1097</v>
      </c>
      <c r="C1153" s="12" t="s">
        <v>1247</v>
      </c>
      <c r="D1153" s="12">
        <v>0</v>
      </c>
      <c r="E1153" s="77">
        <v>0</v>
      </c>
    </row>
    <row r="1154" spans="1:5" x14ac:dyDescent="0.25">
      <c r="A1154" s="34" t="s">
        <v>142</v>
      </c>
      <c r="B1154" s="34" t="s">
        <v>1097</v>
      </c>
      <c r="C1154" s="34" t="s">
        <v>1248</v>
      </c>
      <c r="D1154" s="34">
        <v>0</v>
      </c>
      <c r="E1154" s="76">
        <v>0</v>
      </c>
    </row>
    <row r="1155" spans="1:5" x14ac:dyDescent="0.25">
      <c r="A1155" s="12" t="s">
        <v>142</v>
      </c>
      <c r="B1155" s="12" t="s">
        <v>1097</v>
      </c>
      <c r="C1155" s="12" t="s">
        <v>1249</v>
      </c>
      <c r="D1155" s="12">
        <v>0</v>
      </c>
      <c r="E1155" s="77">
        <v>0</v>
      </c>
    </row>
    <row r="1156" spans="1:5" x14ac:dyDescent="0.25">
      <c r="A1156" s="34" t="s">
        <v>142</v>
      </c>
      <c r="B1156" s="34" t="s">
        <v>1097</v>
      </c>
      <c r="C1156" s="34" t="s">
        <v>1250</v>
      </c>
      <c r="D1156" s="34">
        <v>0</v>
      </c>
      <c r="E1156" s="76">
        <v>0</v>
      </c>
    </row>
    <row r="1157" spans="1:5" x14ac:dyDescent="0.25">
      <c r="A1157" s="32" t="s">
        <v>142</v>
      </c>
      <c r="B1157" s="32" t="s">
        <v>1097</v>
      </c>
      <c r="C1157" s="32" t="s">
        <v>1251</v>
      </c>
      <c r="D1157" s="32">
        <v>0</v>
      </c>
      <c r="E1157" s="56">
        <v>0</v>
      </c>
    </row>
    <row r="1158" spans="1:5" x14ac:dyDescent="0.25">
      <c r="A1158" s="34" t="s">
        <v>142</v>
      </c>
      <c r="B1158" s="34" t="s">
        <v>1097</v>
      </c>
      <c r="C1158" s="34" t="s">
        <v>1252</v>
      </c>
      <c r="D1158" s="34">
        <v>0</v>
      </c>
      <c r="E1158" s="76">
        <v>0</v>
      </c>
    </row>
    <row r="1159" spans="1:5" x14ac:dyDescent="0.25">
      <c r="A1159" s="12" t="s">
        <v>142</v>
      </c>
      <c r="B1159" s="12" t="s">
        <v>1097</v>
      </c>
      <c r="C1159" s="12" t="s">
        <v>1253</v>
      </c>
      <c r="D1159" s="12">
        <v>0</v>
      </c>
      <c r="E1159" s="77">
        <v>0</v>
      </c>
    </row>
    <row r="1160" spans="1:5" x14ac:dyDescent="0.25">
      <c r="A1160" s="34" t="s">
        <v>142</v>
      </c>
      <c r="B1160" s="34" t="s">
        <v>1097</v>
      </c>
      <c r="C1160" s="34" t="s">
        <v>1254</v>
      </c>
      <c r="D1160" s="34">
        <v>0</v>
      </c>
      <c r="E1160" s="76">
        <v>0</v>
      </c>
    </row>
    <row r="1161" spans="1:5" x14ac:dyDescent="0.25">
      <c r="A1161" s="12" t="s">
        <v>142</v>
      </c>
      <c r="B1161" s="12" t="s">
        <v>1097</v>
      </c>
      <c r="C1161" s="12" t="s">
        <v>1255</v>
      </c>
      <c r="D1161" s="12">
        <v>0</v>
      </c>
      <c r="E1161" s="77">
        <v>0</v>
      </c>
    </row>
    <row r="1162" spans="1:5" x14ac:dyDescent="0.25">
      <c r="A1162" s="34" t="s">
        <v>142</v>
      </c>
      <c r="B1162" s="34" t="s">
        <v>1097</v>
      </c>
      <c r="C1162" s="34" t="s">
        <v>1256</v>
      </c>
      <c r="D1162" s="34">
        <v>0</v>
      </c>
      <c r="E1162" s="76">
        <v>0</v>
      </c>
    </row>
    <row r="1163" spans="1:5" x14ac:dyDescent="0.25">
      <c r="A1163" s="12" t="s">
        <v>142</v>
      </c>
      <c r="B1163" s="12" t="s">
        <v>1097</v>
      </c>
      <c r="C1163" s="12" t="s">
        <v>1257</v>
      </c>
      <c r="D1163" s="12">
        <v>0</v>
      </c>
      <c r="E1163" s="77">
        <v>0</v>
      </c>
    </row>
    <row r="1164" spans="1:5" x14ac:dyDescent="0.25">
      <c r="A1164" s="34" t="s">
        <v>142</v>
      </c>
      <c r="B1164" s="34" t="s">
        <v>1097</v>
      </c>
      <c r="C1164" s="34" t="s">
        <v>1258</v>
      </c>
      <c r="D1164" s="34">
        <v>0</v>
      </c>
      <c r="E1164" s="76">
        <v>0</v>
      </c>
    </row>
    <row r="1165" spans="1:5" x14ac:dyDescent="0.25">
      <c r="A1165" s="32" t="s">
        <v>142</v>
      </c>
      <c r="B1165" s="32" t="s">
        <v>1097</v>
      </c>
      <c r="C1165" s="32" t="s">
        <v>1259</v>
      </c>
      <c r="D1165" s="32">
        <v>0</v>
      </c>
      <c r="E1165" s="56">
        <v>0</v>
      </c>
    </row>
    <row r="1166" spans="1:5" x14ac:dyDescent="0.25">
      <c r="A1166" s="34" t="s">
        <v>142</v>
      </c>
      <c r="B1166" s="34" t="s">
        <v>1097</v>
      </c>
      <c r="C1166" s="34" t="s">
        <v>1260</v>
      </c>
      <c r="D1166" s="34">
        <v>0</v>
      </c>
      <c r="E1166" s="76">
        <v>0</v>
      </c>
    </row>
    <row r="1167" spans="1:5" x14ac:dyDescent="0.25">
      <c r="A1167" s="32" t="s">
        <v>142</v>
      </c>
      <c r="B1167" s="32" t="s">
        <v>1097</v>
      </c>
      <c r="C1167" s="32" t="s">
        <v>1261</v>
      </c>
      <c r="D1167" s="32">
        <v>0</v>
      </c>
      <c r="E1167" s="56">
        <v>0</v>
      </c>
    </row>
    <row r="1168" spans="1:5" x14ac:dyDescent="0.25">
      <c r="A1168" s="34" t="s">
        <v>142</v>
      </c>
      <c r="B1168" s="34" t="s">
        <v>1097</v>
      </c>
      <c r="C1168" s="34" t="s">
        <v>1262</v>
      </c>
      <c r="D1168" s="34">
        <v>0</v>
      </c>
      <c r="E1168" s="76">
        <v>0</v>
      </c>
    </row>
    <row r="1169" spans="1:5" x14ac:dyDescent="0.25">
      <c r="A1169" s="12" t="s">
        <v>142</v>
      </c>
      <c r="B1169" s="12" t="s">
        <v>1097</v>
      </c>
      <c r="C1169" s="12" t="s">
        <v>1263</v>
      </c>
      <c r="D1169" s="12">
        <v>0</v>
      </c>
      <c r="E1169" s="77">
        <v>0</v>
      </c>
    </row>
    <row r="1170" spans="1:5" x14ac:dyDescent="0.25">
      <c r="A1170" s="34" t="s">
        <v>142</v>
      </c>
      <c r="B1170" s="34" t="s">
        <v>1097</v>
      </c>
      <c r="C1170" s="34" t="s">
        <v>1264</v>
      </c>
      <c r="D1170" s="34">
        <v>0</v>
      </c>
      <c r="E1170" s="76">
        <v>0</v>
      </c>
    </row>
    <row r="1171" spans="1:5" x14ac:dyDescent="0.25">
      <c r="A1171" s="12" t="s">
        <v>142</v>
      </c>
      <c r="B1171" s="12" t="s">
        <v>1097</v>
      </c>
      <c r="C1171" s="12" t="s">
        <v>1265</v>
      </c>
      <c r="D1171" s="12">
        <v>0</v>
      </c>
      <c r="E1171" s="77">
        <v>0</v>
      </c>
    </row>
    <row r="1172" spans="1:5" x14ac:dyDescent="0.25">
      <c r="A1172" s="34" t="s">
        <v>142</v>
      </c>
      <c r="B1172" s="34" t="s">
        <v>1097</v>
      </c>
      <c r="C1172" s="34" t="s">
        <v>1266</v>
      </c>
      <c r="D1172" s="34">
        <v>0</v>
      </c>
      <c r="E1172" s="76">
        <v>0</v>
      </c>
    </row>
    <row r="1173" spans="1:5" x14ac:dyDescent="0.25">
      <c r="A1173" s="12" t="s">
        <v>142</v>
      </c>
      <c r="B1173" s="12" t="s">
        <v>1097</v>
      </c>
      <c r="C1173" s="12" t="s">
        <v>1267</v>
      </c>
      <c r="D1173" s="12">
        <v>0</v>
      </c>
      <c r="E1173" s="77">
        <v>0</v>
      </c>
    </row>
    <row r="1174" spans="1:5" x14ac:dyDescent="0.25">
      <c r="A1174" s="34" t="s">
        <v>142</v>
      </c>
      <c r="B1174" s="34" t="s">
        <v>1097</v>
      </c>
      <c r="C1174" s="34" t="s">
        <v>1268</v>
      </c>
      <c r="D1174" s="34">
        <v>0</v>
      </c>
      <c r="E1174" s="76">
        <v>0</v>
      </c>
    </row>
    <row r="1175" spans="1:5" x14ac:dyDescent="0.25">
      <c r="A1175" s="32" t="s">
        <v>142</v>
      </c>
      <c r="B1175" s="32" t="s">
        <v>1097</v>
      </c>
      <c r="C1175" s="32" t="s">
        <v>1269</v>
      </c>
      <c r="D1175" s="32">
        <v>0</v>
      </c>
      <c r="E1175" s="56">
        <v>0</v>
      </c>
    </row>
    <row r="1176" spans="1:5" x14ac:dyDescent="0.25">
      <c r="A1176" s="34" t="s">
        <v>142</v>
      </c>
      <c r="B1176" s="34" t="s">
        <v>1097</v>
      </c>
      <c r="C1176" s="34" t="s">
        <v>1270</v>
      </c>
      <c r="D1176" s="34">
        <v>0</v>
      </c>
      <c r="E1176" s="76">
        <v>0</v>
      </c>
    </row>
    <row r="1177" spans="1:5" x14ac:dyDescent="0.25">
      <c r="A1177" s="12" t="s">
        <v>142</v>
      </c>
      <c r="B1177" s="12" t="s">
        <v>1097</v>
      </c>
      <c r="C1177" s="12" t="s">
        <v>1271</v>
      </c>
      <c r="D1177" s="12">
        <v>0</v>
      </c>
      <c r="E1177" s="77">
        <v>0</v>
      </c>
    </row>
    <row r="1178" spans="1:5" x14ac:dyDescent="0.25">
      <c r="A1178" s="34" t="s">
        <v>142</v>
      </c>
      <c r="B1178" s="34" t="s">
        <v>1097</v>
      </c>
      <c r="C1178" s="34" t="s">
        <v>1272</v>
      </c>
      <c r="D1178" s="34">
        <v>0</v>
      </c>
      <c r="E1178" s="76">
        <v>0</v>
      </c>
    </row>
    <row r="1179" spans="1:5" x14ac:dyDescent="0.25">
      <c r="A1179" s="12" t="s">
        <v>142</v>
      </c>
      <c r="B1179" s="12" t="s">
        <v>1097</v>
      </c>
      <c r="C1179" s="12" t="s">
        <v>1273</v>
      </c>
      <c r="D1179" s="12">
        <v>0</v>
      </c>
      <c r="E1179" s="77">
        <v>0</v>
      </c>
    </row>
    <row r="1180" spans="1:5" x14ac:dyDescent="0.25">
      <c r="A1180" s="34" t="s">
        <v>142</v>
      </c>
      <c r="B1180" s="34" t="s">
        <v>1097</v>
      </c>
      <c r="C1180" s="34" t="s">
        <v>1274</v>
      </c>
      <c r="D1180" s="34">
        <v>0</v>
      </c>
      <c r="E1180" s="76">
        <v>0</v>
      </c>
    </row>
    <row r="1181" spans="1:5" x14ac:dyDescent="0.25">
      <c r="A1181" s="12" t="s">
        <v>142</v>
      </c>
      <c r="B1181" s="12" t="s">
        <v>1097</v>
      </c>
      <c r="C1181" s="12" t="s">
        <v>1275</v>
      </c>
      <c r="D1181" s="12">
        <v>0</v>
      </c>
      <c r="E1181" s="77">
        <v>0</v>
      </c>
    </row>
    <row r="1182" spans="1:5" x14ac:dyDescent="0.25">
      <c r="A1182" s="34" t="s">
        <v>142</v>
      </c>
      <c r="B1182" s="34" t="s">
        <v>1097</v>
      </c>
      <c r="C1182" s="34" t="s">
        <v>1276</v>
      </c>
      <c r="D1182" s="34">
        <v>0</v>
      </c>
      <c r="E1182" s="76">
        <v>0</v>
      </c>
    </row>
    <row r="1183" spans="1:5" x14ac:dyDescent="0.25">
      <c r="A1183" s="32" t="s">
        <v>142</v>
      </c>
      <c r="B1183" s="32" t="s">
        <v>1097</v>
      </c>
      <c r="C1183" s="32" t="s">
        <v>1277</v>
      </c>
      <c r="D1183" s="32">
        <v>0</v>
      </c>
      <c r="E1183" s="56">
        <v>0</v>
      </c>
    </row>
    <row r="1184" spans="1:5" x14ac:dyDescent="0.25">
      <c r="A1184" s="34" t="s">
        <v>142</v>
      </c>
      <c r="B1184" s="34" t="s">
        <v>1097</v>
      </c>
      <c r="C1184" s="34" t="s">
        <v>1278</v>
      </c>
      <c r="D1184" s="34">
        <v>0</v>
      </c>
      <c r="E1184" s="76">
        <v>0</v>
      </c>
    </row>
    <row r="1185" spans="1:5" x14ac:dyDescent="0.25">
      <c r="A1185" s="32" t="s">
        <v>142</v>
      </c>
      <c r="B1185" s="32" t="s">
        <v>1097</v>
      </c>
      <c r="C1185" s="32" t="s">
        <v>1279</v>
      </c>
      <c r="D1185" s="32">
        <v>0</v>
      </c>
      <c r="E1185" s="56">
        <v>0</v>
      </c>
    </row>
    <row r="1186" spans="1:5" x14ac:dyDescent="0.25">
      <c r="A1186" s="34" t="s">
        <v>142</v>
      </c>
      <c r="B1186" s="34" t="s">
        <v>1097</v>
      </c>
      <c r="C1186" s="34" t="s">
        <v>1280</v>
      </c>
      <c r="D1186" s="34">
        <v>0</v>
      </c>
      <c r="E1186" s="76">
        <v>0</v>
      </c>
    </row>
    <row r="1187" spans="1:5" x14ac:dyDescent="0.25">
      <c r="A1187" s="12" t="s">
        <v>142</v>
      </c>
      <c r="B1187" s="12" t="s">
        <v>1097</v>
      </c>
      <c r="C1187" s="12" t="s">
        <v>1281</v>
      </c>
      <c r="D1187" s="12">
        <v>0</v>
      </c>
      <c r="E1187" s="77">
        <v>0</v>
      </c>
    </row>
    <row r="1188" spans="1:5" x14ac:dyDescent="0.25">
      <c r="A1188" s="34" t="s">
        <v>142</v>
      </c>
      <c r="B1188" s="34" t="s">
        <v>1097</v>
      </c>
      <c r="C1188" s="34" t="s">
        <v>1282</v>
      </c>
      <c r="D1188" s="34">
        <v>0</v>
      </c>
      <c r="E1188" s="76">
        <v>0</v>
      </c>
    </row>
    <row r="1189" spans="1:5" x14ac:dyDescent="0.25">
      <c r="A1189" s="12" t="s">
        <v>142</v>
      </c>
      <c r="B1189" s="12" t="s">
        <v>1097</v>
      </c>
      <c r="C1189" s="12" t="s">
        <v>1283</v>
      </c>
      <c r="D1189" s="12">
        <v>0</v>
      </c>
      <c r="E1189" s="77">
        <v>0</v>
      </c>
    </row>
    <row r="1190" spans="1:5" x14ac:dyDescent="0.25">
      <c r="A1190" s="34" t="s">
        <v>142</v>
      </c>
      <c r="B1190" s="34" t="s">
        <v>1097</v>
      </c>
      <c r="C1190" s="34" t="s">
        <v>1284</v>
      </c>
      <c r="D1190" s="34">
        <v>0</v>
      </c>
      <c r="E1190" s="76">
        <v>0</v>
      </c>
    </row>
    <row r="1191" spans="1:5" x14ac:dyDescent="0.25">
      <c r="A1191" s="12" t="s">
        <v>142</v>
      </c>
      <c r="B1191" s="12" t="s">
        <v>1097</v>
      </c>
      <c r="C1191" s="12" t="s">
        <v>1285</v>
      </c>
      <c r="D1191" s="12">
        <v>0</v>
      </c>
      <c r="E1191" s="77">
        <v>0</v>
      </c>
    </row>
    <row r="1192" spans="1:5" x14ac:dyDescent="0.25">
      <c r="A1192" s="34" t="s">
        <v>142</v>
      </c>
      <c r="B1192" s="34" t="s">
        <v>1097</v>
      </c>
      <c r="C1192" s="34" t="s">
        <v>1286</v>
      </c>
      <c r="D1192" s="34">
        <v>0</v>
      </c>
      <c r="E1192" s="76">
        <v>0</v>
      </c>
    </row>
    <row r="1193" spans="1:5" x14ac:dyDescent="0.25">
      <c r="A1193" s="32" t="s">
        <v>142</v>
      </c>
      <c r="B1193" s="32" t="s">
        <v>1097</v>
      </c>
      <c r="C1193" s="32" t="s">
        <v>1287</v>
      </c>
      <c r="D1193" s="32">
        <v>0</v>
      </c>
      <c r="E1193" s="56">
        <v>0</v>
      </c>
    </row>
    <row r="1194" spans="1:5" x14ac:dyDescent="0.25">
      <c r="A1194" s="34" t="s">
        <v>142</v>
      </c>
      <c r="B1194" s="34" t="s">
        <v>1097</v>
      </c>
      <c r="C1194" s="34" t="s">
        <v>1288</v>
      </c>
      <c r="D1194" s="34">
        <v>0</v>
      </c>
      <c r="E1194" s="76">
        <v>0</v>
      </c>
    </row>
    <row r="1195" spans="1:5" x14ac:dyDescent="0.25">
      <c r="A1195" s="12" t="s">
        <v>142</v>
      </c>
      <c r="B1195" s="12" t="s">
        <v>1097</v>
      </c>
      <c r="C1195" s="12" t="s">
        <v>1289</v>
      </c>
      <c r="D1195" s="12">
        <v>0</v>
      </c>
      <c r="E1195" s="77">
        <v>0</v>
      </c>
    </row>
    <row r="1196" spans="1:5" x14ac:dyDescent="0.25">
      <c r="A1196" s="34" t="s">
        <v>142</v>
      </c>
      <c r="B1196" s="34" t="s">
        <v>1097</v>
      </c>
      <c r="C1196" s="34" t="s">
        <v>442</v>
      </c>
      <c r="D1196" s="34">
        <v>0</v>
      </c>
      <c r="E1196" s="76">
        <v>0</v>
      </c>
    </row>
    <row r="1197" spans="1:5" x14ac:dyDescent="0.25">
      <c r="A1197" s="12" t="s">
        <v>142</v>
      </c>
      <c r="B1197" s="12" t="s">
        <v>1097</v>
      </c>
      <c r="C1197" s="12" t="s">
        <v>1290</v>
      </c>
      <c r="D1197" s="12">
        <v>0</v>
      </c>
      <c r="E1197" s="77">
        <v>0</v>
      </c>
    </row>
    <row r="1198" spans="1:5" x14ac:dyDescent="0.25">
      <c r="A1198" s="34" t="s">
        <v>142</v>
      </c>
      <c r="B1198" s="34" t="s">
        <v>1097</v>
      </c>
      <c r="C1198" s="34" t="s">
        <v>1291</v>
      </c>
      <c r="D1198" s="34">
        <v>0</v>
      </c>
      <c r="E1198" s="76">
        <v>0</v>
      </c>
    </row>
    <row r="1199" spans="1:5" x14ac:dyDescent="0.25">
      <c r="A1199" s="12" t="s">
        <v>142</v>
      </c>
      <c r="B1199" s="12" t="s">
        <v>1097</v>
      </c>
      <c r="C1199" s="12" t="s">
        <v>1292</v>
      </c>
      <c r="D1199" s="12">
        <v>0</v>
      </c>
      <c r="E1199" s="77">
        <v>0</v>
      </c>
    </row>
    <row r="1200" spans="1:5" x14ac:dyDescent="0.25">
      <c r="A1200" s="34" t="s">
        <v>142</v>
      </c>
      <c r="B1200" s="34" t="s">
        <v>1097</v>
      </c>
      <c r="C1200" s="34" t="s">
        <v>1293</v>
      </c>
      <c r="D1200" s="34">
        <v>0</v>
      </c>
      <c r="E1200" s="76">
        <v>0</v>
      </c>
    </row>
    <row r="1201" spans="1:5" x14ac:dyDescent="0.25">
      <c r="A1201" s="32" t="s">
        <v>142</v>
      </c>
      <c r="B1201" s="32" t="s">
        <v>1097</v>
      </c>
      <c r="C1201" s="32" t="s">
        <v>1294</v>
      </c>
      <c r="D1201" s="32">
        <v>0</v>
      </c>
      <c r="E1201" s="56">
        <v>0</v>
      </c>
    </row>
    <row r="1202" spans="1:5" x14ac:dyDescent="0.25">
      <c r="A1202" s="34" t="s">
        <v>142</v>
      </c>
      <c r="B1202" s="34" t="s">
        <v>1097</v>
      </c>
      <c r="C1202" s="34" t="s">
        <v>1295</v>
      </c>
      <c r="D1202" s="34">
        <v>0</v>
      </c>
      <c r="E1202" s="76">
        <v>0</v>
      </c>
    </row>
    <row r="1203" spans="1:5" x14ac:dyDescent="0.25">
      <c r="A1203" s="32" t="s">
        <v>142</v>
      </c>
      <c r="B1203" s="32" t="s">
        <v>1097</v>
      </c>
      <c r="C1203" s="32" t="s">
        <v>1296</v>
      </c>
      <c r="D1203" s="32">
        <v>0</v>
      </c>
      <c r="E1203" s="56">
        <v>0</v>
      </c>
    </row>
    <row r="1204" spans="1:5" x14ac:dyDescent="0.25">
      <c r="A1204" s="34" t="s">
        <v>142</v>
      </c>
      <c r="B1204" s="34" t="s">
        <v>1097</v>
      </c>
      <c r="C1204" s="34" t="s">
        <v>1297</v>
      </c>
      <c r="D1204" s="34">
        <v>0</v>
      </c>
      <c r="E1204" s="76">
        <v>0</v>
      </c>
    </row>
    <row r="1205" spans="1:5" x14ac:dyDescent="0.25">
      <c r="A1205" s="12" t="s">
        <v>142</v>
      </c>
      <c r="B1205" s="12" t="s">
        <v>1097</v>
      </c>
      <c r="C1205" s="12" t="s">
        <v>1298</v>
      </c>
      <c r="D1205" s="12">
        <v>0</v>
      </c>
      <c r="E1205" s="77">
        <v>0</v>
      </c>
    </row>
    <row r="1206" spans="1:5" x14ac:dyDescent="0.25">
      <c r="A1206" s="34" t="s">
        <v>142</v>
      </c>
      <c r="B1206" s="34" t="s">
        <v>1097</v>
      </c>
      <c r="C1206" s="34" t="s">
        <v>1299</v>
      </c>
      <c r="D1206" s="34">
        <v>0</v>
      </c>
      <c r="E1206" s="76">
        <v>0</v>
      </c>
    </row>
    <row r="1207" spans="1:5" x14ac:dyDescent="0.25">
      <c r="A1207" s="12" t="s">
        <v>142</v>
      </c>
      <c r="B1207" s="12" t="s">
        <v>1097</v>
      </c>
      <c r="C1207" s="12" t="s">
        <v>1300</v>
      </c>
      <c r="D1207" s="12">
        <v>0</v>
      </c>
      <c r="E1207" s="77">
        <v>0</v>
      </c>
    </row>
    <row r="1208" spans="1:5" x14ac:dyDescent="0.25">
      <c r="A1208" s="34" t="s">
        <v>142</v>
      </c>
      <c r="B1208" s="34" t="s">
        <v>1097</v>
      </c>
      <c r="C1208" s="34" t="s">
        <v>1301</v>
      </c>
      <c r="D1208" s="34">
        <v>0</v>
      </c>
      <c r="E1208" s="76">
        <v>0</v>
      </c>
    </row>
    <row r="1209" spans="1:5" x14ac:dyDescent="0.25">
      <c r="A1209" s="12" t="s">
        <v>142</v>
      </c>
      <c r="B1209" s="12" t="s">
        <v>1097</v>
      </c>
      <c r="C1209" s="12" t="s">
        <v>1302</v>
      </c>
      <c r="D1209" s="12">
        <v>0</v>
      </c>
      <c r="E1209" s="77">
        <v>0</v>
      </c>
    </row>
    <row r="1210" spans="1:5" x14ac:dyDescent="0.25">
      <c r="A1210" s="34" t="s">
        <v>142</v>
      </c>
      <c r="B1210" s="34" t="s">
        <v>1097</v>
      </c>
      <c r="C1210" s="34" t="s">
        <v>1303</v>
      </c>
      <c r="D1210" s="34">
        <v>0</v>
      </c>
      <c r="E1210" s="76">
        <v>0</v>
      </c>
    </row>
    <row r="1211" spans="1:5" x14ac:dyDescent="0.25">
      <c r="A1211" s="32" t="s">
        <v>142</v>
      </c>
      <c r="B1211" s="32" t="s">
        <v>1097</v>
      </c>
      <c r="C1211" s="32" t="s">
        <v>1303</v>
      </c>
      <c r="D1211" s="32">
        <v>0</v>
      </c>
      <c r="E1211" s="56">
        <v>0</v>
      </c>
    </row>
    <row r="1212" spans="1:5" x14ac:dyDescent="0.25">
      <c r="A1212" s="34" t="s">
        <v>142</v>
      </c>
      <c r="B1212" s="34" t="s">
        <v>1097</v>
      </c>
      <c r="C1212" s="34" t="s">
        <v>1304</v>
      </c>
      <c r="D1212" s="34">
        <v>0</v>
      </c>
      <c r="E1212" s="76">
        <v>0</v>
      </c>
    </row>
    <row r="1213" spans="1:5" x14ac:dyDescent="0.25">
      <c r="A1213" s="12" t="s">
        <v>142</v>
      </c>
      <c r="B1213" s="12" t="s">
        <v>1097</v>
      </c>
      <c r="C1213" s="12" t="s">
        <v>1305</v>
      </c>
      <c r="D1213" s="12">
        <v>0</v>
      </c>
      <c r="E1213" s="77">
        <v>0</v>
      </c>
    </row>
    <row r="1214" spans="1:5" x14ac:dyDescent="0.25">
      <c r="A1214" s="34" t="s">
        <v>142</v>
      </c>
      <c r="B1214" s="34" t="s">
        <v>1097</v>
      </c>
      <c r="C1214" s="34" t="s">
        <v>1306</v>
      </c>
      <c r="D1214" s="34">
        <v>0</v>
      </c>
      <c r="E1214" s="76">
        <v>0</v>
      </c>
    </row>
    <row r="1215" spans="1:5" x14ac:dyDescent="0.25">
      <c r="A1215" s="12" t="s">
        <v>142</v>
      </c>
      <c r="B1215" s="12" t="s">
        <v>1097</v>
      </c>
      <c r="C1215" s="12" t="s">
        <v>1307</v>
      </c>
      <c r="D1215" s="12">
        <v>0</v>
      </c>
      <c r="E1215" s="77">
        <v>0</v>
      </c>
    </row>
    <row r="1216" spans="1:5" x14ac:dyDescent="0.25">
      <c r="A1216" s="34" t="s">
        <v>142</v>
      </c>
      <c r="B1216" s="34" t="s">
        <v>1097</v>
      </c>
      <c r="C1216" s="34" t="s">
        <v>1308</v>
      </c>
      <c r="D1216" s="34">
        <v>0</v>
      </c>
      <c r="E1216" s="76">
        <v>0</v>
      </c>
    </row>
    <row r="1217" spans="1:5" x14ac:dyDescent="0.25">
      <c r="A1217" s="12" t="s">
        <v>142</v>
      </c>
      <c r="B1217" s="12" t="s">
        <v>1097</v>
      </c>
      <c r="C1217" s="12" t="s">
        <v>1309</v>
      </c>
      <c r="D1217" s="12">
        <v>0</v>
      </c>
      <c r="E1217" s="77">
        <v>0</v>
      </c>
    </row>
    <row r="1218" spans="1:5" x14ac:dyDescent="0.25">
      <c r="A1218" s="34" t="s">
        <v>142</v>
      </c>
      <c r="B1218" s="34" t="s">
        <v>1097</v>
      </c>
      <c r="C1218" s="34" t="s">
        <v>1310</v>
      </c>
      <c r="D1218" s="34">
        <v>0</v>
      </c>
      <c r="E1218" s="76">
        <v>0</v>
      </c>
    </row>
    <row r="1219" spans="1:5" x14ac:dyDescent="0.25">
      <c r="A1219" s="32" t="s">
        <v>142</v>
      </c>
      <c r="B1219" s="32" t="s">
        <v>1097</v>
      </c>
      <c r="C1219" s="32" t="s">
        <v>1311</v>
      </c>
      <c r="D1219" s="32">
        <v>0</v>
      </c>
      <c r="E1219" s="56">
        <v>0</v>
      </c>
    </row>
    <row r="1220" spans="1:5" x14ac:dyDescent="0.25">
      <c r="A1220" s="34" t="s">
        <v>142</v>
      </c>
      <c r="B1220" s="34" t="s">
        <v>1097</v>
      </c>
      <c r="C1220" s="34" t="s">
        <v>1312</v>
      </c>
      <c r="D1220" s="34">
        <v>0</v>
      </c>
      <c r="E1220" s="76">
        <v>0</v>
      </c>
    </row>
    <row r="1221" spans="1:5" x14ac:dyDescent="0.25">
      <c r="A1221" s="32" t="s">
        <v>142</v>
      </c>
      <c r="B1221" s="32" t="s">
        <v>1097</v>
      </c>
      <c r="C1221" s="32" t="s">
        <v>1313</v>
      </c>
      <c r="D1221" s="32">
        <v>0</v>
      </c>
      <c r="E1221" s="56">
        <v>0</v>
      </c>
    </row>
    <row r="1222" spans="1:5" x14ac:dyDescent="0.25">
      <c r="A1222" s="34" t="s">
        <v>142</v>
      </c>
      <c r="B1222" s="34" t="s">
        <v>1097</v>
      </c>
      <c r="C1222" s="34" t="s">
        <v>1314</v>
      </c>
      <c r="D1222" s="34">
        <v>0</v>
      </c>
      <c r="E1222" s="76">
        <v>0</v>
      </c>
    </row>
    <row r="1223" spans="1:5" x14ac:dyDescent="0.25">
      <c r="A1223" s="12" t="s">
        <v>142</v>
      </c>
      <c r="B1223" s="12" t="s">
        <v>1097</v>
      </c>
      <c r="C1223" s="12" t="s">
        <v>1315</v>
      </c>
      <c r="D1223" s="12">
        <v>0</v>
      </c>
      <c r="E1223" s="77">
        <v>0</v>
      </c>
    </row>
    <row r="1224" spans="1:5" x14ac:dyDescent="0.25">
      <c r="A1224" s="34" t="s">
        <v>142</v>
      </c>
      <c r="B1224" s="34" t="s">
        <v>1097</v>
      </c>
      <c r="C1224" s="34" t="s">
        <v>1316</v>
      </c>
      <c r="D1224" s="34">
        <v>0</v>
      </c>
      <c r="E1224" s="76">
        <v>0</v>
      </c>
    </row>
    <row r="1225" spans="1:5" x14ac:dyDescent="0.25">
      <c r="A1225" s="12" t="s">
        <v>142</v>
      </c>
      <c r="B1225" s="12" t="s">
        <v>1097</v>
      </c>
      <c r="C1225" s="12" t="s">
        <v>1317</v>
      </c>
      <c r="D1225" s="12">
        <v>0</v>
      </c>
      <c r="E1225" s="77">
        <v>0</v>
      </c>
    </row>
    <row r="1226" spans="1:5" x14ac:dyDescent="0.25">
      <c r="A1226" s="34" t="s">
        <v>142</v>
      </c>
      <c r="B1226" s="34" t="s">
        <v>1097</v>
      </c>
      <c r="C1226" s="34" t="s">
        <v>1318</v>
      </c>
      <c r="D1226" s="34">
        <v>0</v>
      </c>
      <c r="E1226" s="76">
        <v>0</v>
      </c>
    </row>
    <row r="1227" spans="1:5" x14ac:dyDescent="0.25">
      <c r="A1227" s="12" t="s">
        <v>142</v>
      </c>
      <c r="B1227" s="12" t="s">
        <v>1097</v>
      </c>
      <c r="C1227" s="12" t="s">
        <v>1319</v>
      </c>
      <c r="D1227" s="12">
        <v>0</v>
      </c>
      <c r="E1227" s="77">
        <v>0</v>
      </c>
    </row>
    <row r="1228" spans="1:5" x14ac:dyDescent="0.25">
      <c r="A1228" s="34" t="s">
        <v>142</v>
      </c>
      <c r="B1228" s="34" t="s">
        <v>1097</v>
      </c>
      <c r="C1228" s="34" t="s">
        <v>1320</v>
      </c>
      <c r="D1228" s="34">
        <v>0</v>
      </c>
      <c r="E1228" s="76">
        <v>0</v>
      </c>
    </row>
    <row r="1229" spans="1:5" x14ac:dyDescent="0.25">
      <c r="A1229" s="32" t="s">
        <v>142</v>
      </c>
      <c r="B1229" s="32" t="s">
        <v>1097</v>
      </c>
      <c r="C1229" s="32" t="s">
        <v>1321</v>
      </c>
      <c r="D1229" s="32">
        <v>0</v>
      </c>
      <c r="E1229" s="56">
        <v>0</v>
      </c>
    </row>
    <row r="1230" spans="1:5" x14ac:dyDescent="0.25">
      <c r="A1230" s="34" t="s">
        <v>142</v>
      </c>
      <c r="B1230" s="34" t="s">
        <v>1097</v>
      </c>
      <c r="C1230" s="34" t="s">
        <v>1322</v>
      </c>
      <c r="D1230" s="34">
        <v>0</v>
      </c>
      <c r="E1230" s="76">
        <v>0</v>
      </c>
    </row>
    <row r="1231" spans="1:5" x14ac:dyDescent="0.25">
      <c r="A1231" s="12" t="s">
        <v>142</v>
      </c>
      <c r="B1231" s="12" t="s">
        <v>1097</v>
      </c>
      <c r="C1231" s="12" t="s">
        <v>1323</v>
      </c>
      <c r="D1231" s="12">
        <v>0</v>
      </c>
      <c r="E1231" s="77">
        <v>0</v>
      </c>
    </row>
    <row r="1232" spans="1:5" x14ac:dyDescent="0.25">
      <c r="A1232" s="34" t="s">
        <v>142</v>
      </c>
      <c r="B1232" s="34" t="s">
        <v>1097</v>
      </c>
      <c r="C1232" s="34" t="s">
        <v>1324</v>
      </c>
      <c r="D1232" s="34">
        <v>0</v>
      </c>
      <c r="E1232" s="76">
        <v>0</v>
      </c>
    </row>
    <row r="1233" spans="1:5" x14ac:dyDescent="0.25">
      <c r="A1233" s="12" t="s">
        <v>142</v>
      </c>
      <c r="B1233" s="12" t="s">
        <v>1097</v>
      </c>
      <c r="C1233" s="12" t="s">
        <v>1325</v>
      </c>
      <c r="D1233" s="12">
        <v>0</v>
      </c>
      <c r="E1233" s="77">
        <v>0</v>
      </c>
    </row>
    <row r="1234" spans="1:5" x14ac:dyDescent="0.25">
      <c r="A1234" s="34" t="s">
        <v>142</v>
      </c>
      <c r="B1234" s="34" t="s">
        <v>1097</v>
      </c>
      <c r="C1234" s="34" t="s">
        <v>1326</v>
      </c>
      <c r="D1234" s="34">
        <v>0</v>
      </c>
      <c r="E1234" s="76">
        <v>0</v>
      </c>
    </row>
    <row r="1235" spans="1:5" x14ac:dyDescent="0.25">
      <c r="A1235" s="12" t="s">
        <v>142</v>
      </c>
      <c r="B1235" s="12" t="s">
        <v>1097</v>
      </c>
      <c r="C1235" s="12" t="s">
        <v>1327</v>
      </c>
      <c r="D1235" s="12">
        <v>0</v>
      </c>
      <c r="E1235" s="77">
        <v>0</v>
      </c>
    </row>
    <row r="1236" spans="1:5" x14ac:dyDescent="0.25">
      <c r="A1236" s="34" t="s">
        <v>142</v>
      </c>
      <c r="B1236" s="34" t="s">
        <v>1097</v>
      </c>
      <c r="C1236" s="34" t="s">
        <v>1328</v>
      </c>
      <c r="D1236" s="34">
        <v>0</v>
      </c>
      <c r="E1236" s="76">
        <v>0</v>
      </c>
    </row>
    <row r="1237" spans="1:5" x14ac:dyDescent="0.25">
      <c r="A1237" s="32" t="s">
        <v>142</v>
      </c>
      <c r="B1237" s="32" t="s">
        <v>1097</v>
      </c>
      <c r="C1237" s="32" t="s">
        <v>1329</v>
      </c>
      <c r="D1237" s="32">
        <v>0</v>
      </c>
      <c r="E1237" s="56">
        <v>0</v>
      </c>
    </row>
    <row r="1238" spans="1:5" x14ac:dyDescent="0.25">
      <c r="A1238" s="34" t="s">
        <v>142</v>
      </c>
      <c r="B1238" s="34" t="s">
        <v>1097</v>
      </c>
      <c r="C1238" s="34" t="s">
        <v>1330</v>
      </c>
      <c r="D1238" s="34">
        <v>0</v>
      </c>
      <c r="E1238" s="76">
        <v>0</v>
      </c>
    </row>
    <row r="1239" spans="1:5" x14ac:dyDescent="0.25">
      <c r="A1239" s="32" t="s">
        <v>142</v>
      </c>
      <c r="B1239" s="32" t="s">
        <v>1097</v>
      </c>
      <c r="C1239" s="32" t="s">
        <v>1331</v>
      </c>
      <c r="D1239" s="32">
        <v>0</v>
      </c>
      <c r="E1239" s="56">
        <v>0</v>
      </c>
    </row>
    <row r="1240" spans="1:5" x14ac:dyDescent="0.25">
      <c r="A1240" s="34" t="s">
        <v>142</v>
      </c>
      <c r="B1240" s="34" t="s">
        <v>1097</v>
      </c>
      <c r="C1240" s="34" t="s">
        <v>1332</v>
      </c>
      <c r="D1240" s="34">
        <v>0</v>
      </c>
      <c r="E1240" s="76">
        <v>0</v>
      </c>
    </row>
    <row r="1241" spans="1:5" x14ac:dyDescent="0.25">
      <c r="A1241" s="12" t="s">
        <v>142</v>
      </c>
      <c r="B1241" s="12" t="s">
        <v>1097</v>
      </c>
      <c r="C1241" s="12" t="s">
        <v>1333</v>
      </c>
      <c r="D1241" s="12">
        <v>0</v>
      </c>
      <c r="E1241" s="77">
        <v>0</v>
      </c>
    </row>
    <row r="1242" spans="1:5" x14ac:dyDescent="0.25">
      <c r="A1242" s="34" t="s">
        <v>142</v>
      </c>
      <c r="B1242" s="34" t="s">
        <v>1097</v>
      </c>
      <c r="C1242" s="34" t="s">
        <v>1334</v>
      </c>
      <c r="D1242" s="34">
        <v>0</v>
      </c>
      <c r="E1242" s="76">
        <v>0</v>
      </c>
    </row>
    <row r="1243" spans="1:5" x14ac:dyDescent="0.25">
      <c r="A1243" s="12" t="s">
        <v>142</v>
      </c>
      <c r="B1243" s="12" t="s">
        <v>1097</v>
      </c>
      <c r="C1243" s="12" t="s">
        <v>1335</v>
      </c>
      <c r="D1243" s="12">
        <v>0</v>
      </c>
      <c r="E1243" s="77">
        <v>0</v>
      </c>
    </row>
    <row r="1244" spans="1:5" x14ac:dyDescent="0.25">
      <c r="A1244" s="34" t="s">
        <v>142</v>
      </c>
      <c r="B1244" s="34" t="s">
        <v>1097</v>
      </c>
      <c r="C1244" s="34" t="s">
        <v>1336</v>
      </c>
      <c r="D1244" s="34">
        <v>0</v>
      </c>
      <c r="E1244" s="76">
        <v>0</v>
      </c>
    </row>
    <row r="1245" spans="1:5" x14ac:dyDescent="0.25">
      <c r="A1245" s="12" t="s">
        <v>142</v>
      </c>
      <c r="B1245" s="12" t="s">
        <v>1097</v>
      </c>
      <c r="C1245" s="12" t="s">
        <v>1337</v>
      </c>
      <c r="D1245" s="12">
        <v>0</v>
      </c>
      <c r="E1245" s="77">
        <v>0</v>
      </c>
    </row>
    <row r="1246" spans="1:5" x14ac:dyDescent="0.25">
      <c r="A1246" s="34" t="s">
        <v>142</v>
      </c>
      <c r="B1246" s="34" t="s">
        <v>1097</v>
      </c>
      <c r="C1246" s="34" t="s">
        <v>1338</v>
      </c>
      <c r="D1246" s="34">
        <v>0</v>
      </c>
      <c r="E1246" s="76">
        <v>0</v>
      </c>
    </row>
    <row r="1247" spans="1:5" x14ac:dyDescent="0.25">
      <c r="A1247" s="32" t="s">
        <v>142</v>
      </c>
      <c r="B1247" s="32" t="s">
        <v>1097</v>
      </c>
      <c r="C1247" s="32" t="s">
        <v>1339</v>
      </c>
      <c r="D1247" s="32">
        <v>0</v>
      </c>
      <c r="E1247" s="56">
        <v>0</v>
      </c>
    </row>
    <row r="1248" spans="1:5" x14ac:dyDescent="0.25">
      <c r="A1248" s="34" t="s">
        <v>142</v>
      </c>
      <c r="B1248" s="34" t="s">
        <v>1097</v>
      </c>
      <c r="C1248" s="34" t="s">
        <v>1340</v>
      </c>
      <c r="D1248" s="34">
        <v>0</v>
      </c>
      <c r="E1248" s="76">
        <v>0</v>
      </c>
    </row>
    <row r="1249" spans="1:5" x14ac:dyDescent="0.25">
      <c r="A1249" s="12" t="s">
        <v>142</v>
      </c>
      <c r="B1249" s="12" t="s">
        <v>1097</v>
      </c>
      <c r="C1249" s="12" t="s">
        <v>1341</v>
      </c>
      <c r="D1249" s="12">
        <v>0</v>
      </c>
      <c r="E1249" s="77">
        <v>0</v>
      </c>
    </row>
    <row r="1250" spans="1:5" x14ac:dyDescent="0.25">
      <c r="A1250" s="34" t="s">
        <v>142</v>
      </c>
      <c r="B1250" s="34" t="s">
        <v>1097</v>
      </c>
      <c r="C1250" s="34" t="s">
        <v>1342</v>
      </c>
      <c r="D1250" s="34">
        <v>0</v>
      </c>
      <c r="E1250" s="76">
        <v>0</v>
      </c>
    </row>
    <row r="1251" spans="1:5" x14ac:dyDescent="0.25">
      <c r="A1251" s="12" t="s">
        <v>142</v>
      </c>
      <c r="B1251" s="12" t="s">
        <v>1097</v>
      </c>
      <c r="C1251" s="12" t="s">
        <v>1343</v>
      </c>
      <c r="D1251" s="12">
        <v>0</v>
      </c>
      <c r="E1251" s="77">
        <v>0</v>
      </c>
    </row>
    <row r="1252" spans="1:5" x14ac:dyDescent="0.25">
      <c r="A1252" s="34" t="s">
        <v>142</v>
      </c>
      <c r="B1252" s="34" t="s">
        <v>1097</v>
      </c>
      <c r="C1252" s="34" t="s">
        <v>1344</v>
      </c>
      <c r="D1252" s="34">
        <v>0</v>
      </c>
      <c r="E1252" s="76">
        <v>0</v>
      </c>
    </row>
    <row r="1253" spans="1:5" x14ac:dyDescent="0.25">
      <c r="A1253" s="12" t="s">
        <v>142</v>
      </c>
      <c r="B1253" s="12" t="s">
        <v>1097</v>
      </c>
      <c r="C1253" s="12" t="s">
        <v>1345</v>
      </c>
      <c r="D1253" s="12">
        <v>0</v>
      </c>
      <c r="E1253" s="77">
        <v>0</v>
      </c>
    </row>
    <row r="1254" spans="1:5" x14ac:dyDescent="0.25">
      <c r="A1254" s="34" t="s">
        <v>142</v>
      </c>
      <c r="B1254" s="34" t="s">
        <v>1097</v>
      </c>
      <c r="C1254" s="34" t="s">
        <v>1346</v>
      </c>
      <c r="D1254" s="34">
        <v>0</v>
      </c>
      <c r="E1254" s="76">
        <v>0</v>
      </c>
    </row>
    <row r="1255" spans="1:5" x14ac:dyDescent="0.25">
      <c r="A1255" s="32" t="s">
        <v>142</v>
      </c>
      <c r="B1255" s="32" t="s">
        <v>1097</v>
      </c>
      <c r="C1255" s="32" t="s">
        <v>1347</v>
      </c>
      <c r="D1255" s="32">
        <v>0</v>
      </c>
      <c r="E1255" s="56">
        <v>0</v>
      </c>
    </row>
    <row r="1256" spans="1:5" x14ac:dyDescent="0.25">
      <c r="A1256" s="34" t="s">
        <v>142</v>
      </c>
      <c r="B1256" s="34" t="s">
        <v>1097</v>
      </c>
      <c r="C1256" s="34" t="s">
        <v>1348</v>
      </c>
      <c r="D1256" s="34">
        <v>0</v>
      </c>
      <c r="E1256" s="76">
        <v>0</v>
      </c>
    </row>
    <row r="1257" spans="1:5" x14ac:dyDescent="0.25">
      <c r="A1257" s="32" t="s">
        <v>142</v>
      </c>
      <c r="B1257" s="32" t="s">
        <v>1097</v>
      </c>
      <c r="C1257" s="32" t="s">
        <v>1349</v>
      </c>
      <c r="D1257" s="32">
        <v>0</v>
      </c>
      <c r="E1257" s="56">
        <v>0</v>
      </c>
    </row>
    <row r="1258" spans="1:5" x14ac:dyDescent="0.25">
      <c r="A1258" s="34" t="s">
        <v>142</v>
      </c>
      <c r="B1258" s="34" t="s">
        <v>1097</v>
      </c>
      <c r="C1258" s="34" t="s">
        <v>1350</v>
      </c>
      <c r="D1258" s="34">
        <v>0</v>
      </c>
      <c r="E1258" s="76">
        <v>0</v>
      </c>
    </row>
    <row r="1259" spans="1:5" x14ac:dyDescent="0.25">
      <c r="A1259" s="12" t="s">
        <v>142</v>
      </c>
      <c r="B1259" s="12" t="s">
        <v>1097</v>
      </c>
      <c r="C1259" s="12" t="s">
        <v>1351</v>
      </c>
      <c r="D1259" s="12">
        <v>0</v>
      </c>
      <c r="E1259" s="77">
        <v>0</v>
      </c>
    </row>
    <row r="1260" spans="1:5" x14ac:dyDescent="0.25">
      <c r="A1260" s="34" t="s">
        <v>142</v>
      </c>
      <c r="B1260" s="34" t="s">
        <v>1097</v>
      </c>
      <c r="C1260" s="34" t="s">
        <v>1352</v>
      </c>
      <c r="D1260" s="34">
        <v>0</v>
      </c>
      <c r="E1260" s="76">
        <v>0</v>
      </c>
    </row>
    <row r="1261" spans="1:5" x14ac:dyDescent="0.25">
      <c r="A1261" s="12" t="s">
        <v>142</v>
      </c>
      <c r="B1261" s="12" t="s">
        <v>1097</v>
      </c>
      <c r="C1261" s="12" t="s">
        <v>1353</v>
      </c>
      <c r="D1261" s="12">
        <v>0</v>
      </c>
      <c r="E1261" s="77">
        <v>0</v>
      </c>
    </row>
    <row r="1262" spans="1:5" x14ac:dyDescent="0.25">
      <c r="A1262" s="34" t="s">
        <v>142</v>
      </c>
      <c r="B1262" s="34" t="s">
        <v>1097</v>
      </c>
      <c r="C1262" s="34" t="s">
        <v>1354</v>
      </c>
      <c r="D1262" s="34">
        <v>0</v>
      </c>
      <c r="E1262" s="76">
        <v>0</v>
      </c>
    </row>
    <row r="1263" spans="1:5" x14ac:dyDescent="0.25">
      <c r="A1263" s="12" t="s">
        <v>142</v>
      </c>
      <c r="B1263" s="12" t="s">
        <v>1097</v>
      </c>
      <c r="C1263" s="12" t="s">
        <v>1355</v>
      </c>
      <c r="D1263" s="12">
        <v>0</v>
      </c>
      <c r="E1263" s="77">
        <v>0</v>
      </c>
    </row>
    <row r="1264" spans="1:5" x14ac:dyDescent="0.25">
      <c r="A1264" s="34" t="s">
        <v>142</v>
      </c>
      <c r="B1264" s="34" t="s">
        <v>1097</v>
      </c>
      <c r="C1264" s="34" t="s">
        <v>1356</v>
      </c>
      <c r="D1264" s="34">
        <v>0</v>
      </c>
      <c r="E1264" s="76">
        <v>0</v>
      </c>
    </row>
    <row r="1265" spans="1:5" x14ac:dyDescent="0.25">
      <c r="A1265" s="32" t="s">
        <v>142</v>
      </c>
      <c r="B1265" s="32" t="s">
        <v>1097</v>
      </c>
      <c r="C1265" s="32" t="s">
        <v>1357</v>
      </c>
      <c r="D1265" s="32">
        <v>0</v>
      </c>
      <c r="E1265" s="56">
        <v>0</v>
      </c>
    </row>
    <row r="1266" spans="1:5" x14ac:dyDescent="0.25">
      <c r="A1266" s="34" t="s">
        <v>142</v>
      </c>
      <c r="B1266" s="34" t="s">
        <v>1097</v>
      </c>
      <c r="C1266" s="34" t="s">
        <v>1358</v>
      </c>
      <c r="D1266" s="34">
        <v>0</v>
      </c>
      <c r="E1266" s="76">
        <v>0</v>
      </c>
    </row>
    <row r="1267" spans="1:5" x14ac:dyDescent="0.25">
      <c r="A1267" s="12" t="s">
        <v>142</v>
      </c>
      <c r="B1267" s="12" t="s">
        <v>1097</v>
      </c>
      <c r="C1267" s="12" t="s">
        <v>1359</v>
      </c>
      <c r="D1267" s="12">
        <v>0</v>
      </c>
      <c r="E1267" s="77">
        <v>0</v>
      </c>
    </row>
    <row r="1268" spans="1:5" x14ac:dyDescent="0.25">
      <c r="A1268" s="34" t="s">
        <v>142</v>
      </c>
      <c r="B1268" s="34" t="s">
        <v>1097</v>
      </c>
      <c r="C1268" s="34" t="s">
        <v>1360</v>
      </c>
      <c r="D1268" s="34">
        <v>0</v>
      </c>
      <c r="E1268" s="76">
        <v>0</v>
      </c>
    </row>
    <row r="1269" spans="1:5" x14ac:dyDescent="0.25">
      <c r="A1269" s="12" t="s">
        <v>142</v>
      </c>
      <c r="B1269" s="12" t="s">
        <v>1097</v>
      </c>
      <c r="C1269" s="12" t="s">
        <v>1361</v>
      </c>
      <c r="D1269" s="12">
        <v>0</v>
      </c>
      <c r="E1269" s="77">
        <v>0</v>
      </c>
    </row>
    <row r="1270" spans="1:5" x14ac:dyDescent="0.25">
      <c r="A1270" s="34" t="s">
        <v>142</v>
      </c>
      <c r="B1270" s="34" t="s">
        <v>1097</v>
      </c>
      <c r="C1270" s="34" t="s">
        <v>1362</v>
      </c>
      <c r="D1270" s="34">
        <v>0</v>
      </c>
      <c r="E1270" s="76">
        <v>0</v>
      </c>
    </row>
    <row r="1271" spans="1:5" x14ac:dyDescent="0.25">
      <c r="A1271" s="12" t="s">
        <v>142</v>
      </c>
      <c r="B1271" s="12" t="s">
        <v>1097</v>
      </c>
      <c r="C1271" s="12" t="s">
        <v>1363</v>
      </c>
      <c r="D1271" s="12">
        <v>0</v>
      </c>
      <c r="E1271" s="77">
        <v>0</v>
      </c>
    </row>
    <row r="1272" spans="1:5" x14ac:dyDescent="0.25">
      <c r="A1272" s="34" t="s">
        <v>142</v>
      </c>
      <c r="B1272" s="34" t="s">
        <v>1097</v>
      </c>
      <c r="C1272" s="34" t="s">
        <v>1364</v>
      </c>
      <c r="D1272" s="34">
        <v>0</v>
      </c>
      <c r="E1272" s="76">
        <v>0</v>
      </c>
    </row>
    <row r="1273" spans="1:5" x14ac:dyDescent="0.25">
      <c r="A1273" s="32" t="s">
        <v>142</v>
      </c>
      <c r="B1273" s="32" t="s">
        <v>1097</v>
      </c>
      <c r="C1273" s="32" t="s">
        <v>1365</v>
      </c>
      <c r="D1273" s="32">
        <v>0</v>
      </c>
      <c r="E1273" s="56">
        <v>0</v>
      </c>
    </row>
    <row r="1274" spans="1:5" x14ac:dyDescent="0.25">
      <c r="A1274" s="34" t="s">
        <v>142</v>
      </c>
      <c r="B1274" s="34" t="s">
        <v>1097</v>
      </c>
      <c r="C1274" s="34" t="s">
        <v>1366</v>
      </c>
      <c r="D1274" s="34">
        <v>0</v>
      </c>
      <c r="E1274" s="76">
        <v>0</v>
      </c>
    </row>
    <row r="1275" spans="1:5" x14ac:dyDescent="0.25">
      <c r="A1275" s="32" t="s">
        <v>142</v>
      </c>
      <c r="B1275" s="32" t="s">
        <v>1097</v>
      </c>
      <c r="C1275" s="32" t="s">
        <v>1367</v>
      </c>
      <c r="D1275" s="32">
        <v>0</v>
      </c>
      <c r="E1275" s="56">
        <v>0</v>
      </c>
    </row>
    <row r="1276" spans="1:5" x14ac:dyDescent="0.25">
      <c r="A1276" s="34" t="s">
        <v>142</v>
      </c>
      <c r="B1276" s="34" t="s">
        <v>1097</v>
      </c>
      <c r="C1276" s="34" t="s">
        <v>1368</v>
      </c>
      <c r="D1276" s="34">
        <v>0</v>
      </c>
      <c r="E1276" s="76">
        <v>0</v>
      </c>
    </row>
    <row r="1277" spans="1:5" x14ac:dyDescent="0.25">
      <c r="A1277" s="12" t="s">
        <v>142</v>
      </c>
      <c r="B1277" s="12" t="s">
        <v>1097</v>
      </c>
      <c r="C1277" s="12" t="s">
        <v>1369</v>
      </c>
      <c r="D1277" s="12">
        <v>0</v>
      </c>
      <c r="E1277" s="77">
        <v>0</v>
      </c>
    </row>
    <row r="1278" spans="1:5" x14ac:dyDescent="0.25">
      <c r="A1278" s="34" t="s">
        <v>142</v>
      </c>
      <c r="B1278" s="34" t="s">
        <v>1097</v>
      </c>
      <c r="C1278" s="34" t="s">
        <v>1370</v>
      </c>
      <c r="D1278" s="34">
        <v>0</v>
      </c>
      <c r="E1278" s="76">
        <v>0</v>
      </c>
    </row>
    <row r="1279" spans="1:5" x14ac:dyDescent="0.25">
      <c r="A1279" s="12" t="s">
        <v>142</v>
      </c>
      <c r="B1279" s="12" t="s">
        <v>1097</v>
      </c>
      <c r="C1279" s="12" t="s">
        <v>1371</v>
      </c>
      <c r="D1279" s="12">
        <v>0</v>
      </c>
      <c r="E1279" s="77">
        <v>0</v>
      </c>
    </row>
    <row r="1280" spans="1:5" x14ac:dyDescent="0.25">
      <c r="A1280" s="34" t="s">
        <v>142</v>
      </c>
      <c r="B1280" s="34" t="s">
        <v>1097</v>
      </c>
      <c r="C1280" s="34" t="s">
        <v>1372</v>
      </c>
      <c r="D1280" s="34">
        <v>0</v>
      </c>
      <c r="E1280" s="76">
        <v>0</v>
      </c>
    </row>
    <row r="1281" spans="1:5" x14ac:dyDescent="0.25">
      <c r="A1281" s="12" t="s">
        <v>142</v>
      </c>
      <c r="B1281" s="12" t="s">
        <v>1097</v>
      </c>
      <c r="C1281" s="12" t="s">
        <v>1373</v>
      </c>
      <c r="D1281" s="12">
        <v>0</v>
      </c>
      <c r="E1281" s="77">
        <v>0</v>
      </c>
    </row>
    <row r="1282" spans="1:5" x14ac:dyDescent="0.25">
      <c r="A1282" s="34" t="s">
        <v>142</v>
      </c>
      <c r="B1282" s="34" t="s">
        <v>1097</v>
      </c>
      <c r="C1282" s="34" t="s">
        <v>1374</v>
      </c>
      <c r="D1282" s="34">
        <v>0</v>
      </c>
      <c r="E1282" s="76">
        <v>0</v>
      </c>
    </row>
    <row r="1283" spans="1:5" x14ac:dyDescent="0.25">
      <c r="A1283" s="32" t="s">
        <v>142</v>
      </c>
      <c r="B1283" s="32" t="s">
        <v>1097</v>
      </c>
      <c r="C1283" s="32" t="s">
        <v>1375</v>
      </c>
      <c r="D1283" s="32">
        <v>0</v>
      </c>
      <c r="E1283" s="56">
        <v>0</v>
      </c>
    </row>
    <row r="1284" spans="1:5" x14ac:dyDescent="0.25">
      <c r="A1284" s="34" t="s">
        <v>142</v>
      </c>
      <c r="B1284" s="34" t="s">
        <v>1097</v>
      </c>
      <c r="C1284" s="34" t="s">
        <v>1376</v>
      </c>
      <c r="D1284" s="34">
        <v>0</v>
      </c>
      <c r="E1284" s="76">
        <v>0</v>
      </c>
    </row>
    <row r="1285" spans="1:5" x14ac:dyDescent="0.25">
      <c r="A1285" s="12" t="s">
        <v>142</v>
      </c>
      <c r="B1285" s="12" t="s">
        <v>1097</v>
      </c>
      <c r="C1285" s="12" t="s">
        <v>1377</v>
      </c>
      <c r="D1285" s="12">
        <v>0</v>
      </c>
      <c r="E1285" s="77">
        <v>0</v>
      </c>
    </row>
    <row r="1286" spans="1:5" x14ac:dyDescent="0.25">
      <c r="A1286" s="34" t="s">
        <v>142</v>
      </c>
      <c r="B1286" s="34" t="s">
        <v>1097</v>
      </c>
      <c r="C1286" s="34" t="s">
        <v>1378</v>
      </c>
      <c r="D1286" s="34">
        <v>0</v>
      </c>
      <c r="E1286" s="76">
        <v>0</v>
      </c>
    </row>
    <row r="1287" spans="1:5" x14ac:dyDescent="0.25">
      <c r="A1287" s="12" t="s">
        <v>142</v>
      </c>
      <c r="B1287" s="12" t="s">
        <v>1097</v>
      </c>
      <c r="C1287" s="12" t="s">
        <v>1379</v>
      </c>
      <c r="D1287" s="12">
        <v>0</v>
      </c>
      <c r="E1287" s="77">
        <v>0</v>
      </c>
    </row>
    <row r="1288" spans="1:5" x14ac:dyDescent="0.25">
      <c r="A1288" s="34" t="s">
        <v>142</v>
      </c>
      <c r="B1288" s="34" t="s">
        <v>1097</v>
      </c>
      <c r="C1288" s="34" t="s">
        <v>1380</v>
      </c>
      <c r="D1288" s="34">
        <v>0</v>
      </c>
      <c r="E1288" s="76">
        <v>0</v>
      </c>
    </row>
    <row r="1289" spans="1:5" x14ac:dyDescent="0.25">
      <c r="A1289" s="12" t="s">
        <v>142</v>
      </c>
      <c r="B1289" s="12" t="s">
        <v>1097</v>
      </c>
      <c r="C1289" s="12" t="s">
        <v>1381</v>
      </c>
      <c r="D1289" s="12">
        <v>0</v>
      </c>
      <c r="E1289" s="77">
        <v>0</v>
      </c>
    </row>
    <row r="1290" spans="1:5" x14ac:dyDescent="0.25">
      <c r="A1290" s="34" t="s">
        <v>142</v>
      </c>
      <c r="B1290" s="34" t="s">
        <v>1097</v>
      </c>
      <c r="C1290" s="34" t="s">
        <v>1382</v>
      </c>
      <c r="D1290" s="34">
        <v>0</v>
      </c>
      <c r="E1290" s="76">
        <v>0</v>
      </c>
    </row>
    <row r="1291" spans="1:5" x14ac:dyDescent="0.25">
      <c r="A1291" s="32" t="s">
        <v>142</v>
      </c>
      <c r="B1291" s="32" t="s">
        <v>1097</v>
      </c>
      <c r="C1291" s="32" t="s">
        <v>1383</v>
      </c>
      <c r="D1291" s="32">
        <v>0</v>
      </c>
      <c r="E1291" s="56">
        <v>0</v>
      </c>
    </row>
    <row r="1292" spans="1:5" x14ac:dyDescent="0.25">
      <c r="A1292" s="34" t="s">
        <v>142</v>
      </c>
      <c r="B1292" s="34" t="s">
        <v>1097</v>
      </c>
      <c r="C1292" s="34" t="s">
        <v>1384</v>
      </c>
      <c r="D1292" s="34">
        <v>0</v>
      </c>
      <c r="E1292" s="76">
        <v>0</v>
      </c>
    </row>
    <row r="1293" spans="1:5" x14ac:dyDescent="0.25">
      <c r="A1293" s="32" t="s">
        <v>142</v>
      </c>
      <c r="B1293" s="32" t="s">
        <v>1097</v>
      </c>
      <c r="C1293" s="32" t="s">
        <v>1385</v>
      </c>
      <c r="D1293" s="32">
        <v>0</v>
      </c>
      <c r="E1293" s="56">
        <v>0</v>
      </c>
    </row>
    <row r="1294" spans="1:5" x14ac:dyDescent="0.25">
      <c r="A1294" s="34" t="s">
        <v>142</v>
      </c>
      <c r="B1294" s="34" t="s">
        <v>1097</v>
      </c>
      <c r="C1294" s="34" t="s">
        <v>1386</v>
      </c>
      <c r="D1294" s="34">
        <v>0</v>
      </c>
      <c r="E1294" s="76">
        <v>0</v>
      </c>
    </row>
    <row r="1295" spans="1:5" x14ac:dyDescent="0.25">
      <c r="A1295" s="12" t="s">
        <v>142</v>
      </c>
      <c r="B1295" s="12" t="s">
        <v>1097</v>
      </c>
      <c r="C1295" s="12" t="s">
        <v>1387</v>
      </c>
      <c r="D1295" s="12">
        <v>0</v>
      </c>
      <c r="E1295" s="77">
        <v>0</v>
      </c>
    </row>
    <row r="1296" spans="1:5" x14ac:dyDescent="0.25">
      <c r="A1296" s="34" t="s">
        <v>142</v>
      </c>
      <c r="B1296" s="34" t="s">
        <v>1097</v>
      </c>
      <c r="C1296" s="34" t="s">
        <v>1388</v>
      </c>
      <c r="D1296" s="34">
        <v>0</v>
      </c>
      <c r="E1296" s="76">
        <v>0</v>
      </c>
    </row>
    <row r="1297" spans="1:5" x14ac:dyDescent="0.25">
      <c r="A1297" s="12" t="s">
        <v>142</v>
      </c>
      <c r="B1297" s="12" t="s">
        <v>1097</v>
      </c>
      <c r="C1297" s="12" t="s">
        <v>1389</v>
      </c>
      <c r="D1297" s="12">
        <v>0</v>
      </c>
      <c r="E1297" s="77">
        <v>0</v>
      </c>
    </row>
    <row r="1298" spans="1:5" x14ac:dyDescent="0.25">
      <c r="A1298" s="34" t="s">
        <v>142</v>
      </c>
      <c r="B1298" s="34" t="s">
        <v>1097</v>
      </c>
      <c r="C1298" s="34" t="s">
        <v>1390</v>
      </c>
      <c r="D1298" s="34">
        <v>0</v>
      </c>
      <c r="E1298" s="76">
        <v>0</v>
      </c>
    </row>
    <row r="1299" spans="1:5" x14ac:dyDescent="0.25">
      <c r="A1299" s="12" t="s">
        <v>142</v>
      </c>
      <c r="B1299" s="12" t="s">
        <v>1097</v>
      </c>
      <c r="C1299" s="12" t="s">
        <v>1391</v>
      </c>
      <c r="D1299" s="12">
        <v>0</v>
      </c>
      <c r="E1299" s="77">
        <v>0</v>
      </c>
    </row>
    <row r="1300" spans="1:5" x14ac:dyDescent="0.25">
      <c r="A1300" s="34" t="s">
        <v>142</v>
      </c>
      <c r="B1300" s="34" t="s">
        <v>1097</v>
      </c>
      <c r="C1300" s="34" t="s">
        <v>1392</v>
      </c>
      <c r="D1300" s="34">
        <v>0</v>
      </c>
      <c r="E1300" s="76">
        <v>0</v>
      </c>
    </row>
    <row r="1301" spans="1:5" x14ac:dyDescent="0.25">
      <c r="A1301" s="32" t="s">
        <v>142</v>
      </c>
      <c r="B1301" s="32" t="s">
        <v>1097</v>
      </c>
      <c r="C1301" s="32" t="s">
        <v>1393</v>
      </c>
      <c r="D1301" s="32">
        <v>0</v>
      </c>
      <c r="E1301" s="56">
        <v>0</v>
      </c>
    </row>
    <row r="1302" spans="1:5" x14ac:dyDescent="0.25">
      <c r="A1302" s="34" t="s">
        <v>142</v>
      </c>
      <c r="B1302" s="34" t="s">
        <v>1097</v>
      </c>
      <c r="C1302" s="34" t="s">
        <v>1394</v>
      </c>
      <c r="D1302" s="34">
        <v>0</v>
      </c>
      <c r="E1302" s="76">
        <v>0</v>
      </c>
    </row>
    <row r="1303" spans="1:5" x14ac:dyDescent="0.25">
      <c r="A1303" s="12" t="s">
        <v>142</v>
      </c>
      <c r="B1303" s="12" t="s">
        <v>1097</v>
      </c>
      <c r="C1303" s="12" t="s">
        <v>1395</v>
      </c>
      <c r="D1303" s="12">
        <v>0</v>
      </c>
      <c r="E1303" s="77">
        <v>0</v>
      </c>
    </row>
    <row r="1304" spans="1:5" x14ac:dyDescent="0.25">
      <c r="A1304" s="34" t="s">
        <v>142</v>
      </c>
      <c r="B1304" s="34" t="s">
        <v>1097</v>
      </c>
      <c r="C1304" s="34" t="s">
        <v>1396</v>
      </c>
      <c r="D1304" s="34">
        <v>0</v>
      </c>
      <c r="E1304" s="76">
        <v>0</v>
      </c>
    </row>
    <row r="1305" spans="1:5" x14ac:dyDescent="0.25">
      <c r="A1305" s="12" t="s">
        <v>142</v>
      </c>
      <c r="B1305" s="12" t="s">
        <v>1097</v>
      </c>
      <c r="C1305" s="12" t="s">
        <v>1397</v>
      </c>
      <c r="D1305" s="12">
        <v>0</v>
      </c>
      <c r="E1305" s="77">
        <v>0</v>
      </c>
    </row>
    <row r="1306" spans="1:5" x14ac:dyDescent="0.25">
      <c r="A1306" s="34" t="s">
        <v>142</v>
      </c>
      <c r="B1306" s="34" t="s">
        <v>1097</v>
      </c>
      <c r="C1306" s="34" t="s">
        <v>1398</v>
      </c>
      <c r="D1306" s="34">
        <v>0</v>
      </c>
      <c r="E1306" s="76">
        <v>0</v>
      </c>
    </row>
    <row r="1307" spans="1:5" x14ac:dyDescent="0.25">
      <c r="A1307" s="12" t="s">
        <v>142</v>
      </c>
      <c r="B1307" s="12" t="s">
        <v>1097</v>
      </c>
      <c r="C1307" s="12" t="s">
        <v>1399</v>
      </c>
      <c r="D1307" s="12">
        <v>0</v>
      </c>
      <c r="E1307" s="77">
        <v>0</v>
      </c>
    </row>
    <row r="1308" spans="1:5" x14ac:dyDescent="0.25">
      <c r="A1308" s="34" t="s">
        <v>142</v>
      </c>
      <c r="B1308" s="34" t="s">
        <v>1097</v>
      </c>
      <c r="C1308" s="34" t="s">
        <v>1400</v>
      </c>
      <c r="D1308" s="34">
        <v>0</v>
      </c>
      <c r="E1308" s="76">
        <v>0</v>
      </c>
    </row>
    <row r="1309" spans="1:5" x14ac:dyDescent="0.25">
      <c r="A1309" s="32" t="s">
        <v>142</v>
      </c>
      <c r="B1309" s="32" t="s">
        <v>1097</v>
      </c>
      <c r="C1309" s="32" t="s">
        <v>1401</v>
      </c>
      <c r="D1309" s="32">
        <v>0</v>
      </c>
      <c r="E1309" s="56">
        <v>0</v>
      </c>
    </row>
    <row r="1310" spans="1:5" x14ac:dyDescent="0.25">
      <c r="A1310" s="34" t="s">
        <v>142</v>
      </c>
      <c r="B1310" s="34" t="s">
        <v>1097</v>
      </c>
      <c r="C1310" s="34" t="s">
        <v>1402</v>
      </c>
      <c r="D1310" s="34">
        <v>0</v>
      </c>
      <c r="E1310" s="76">
        <v>0</v>
      </c>
    </row>
    <row r="1311" spans="1:5" x14ac:dyDescent="0.25">
      <c r="A1311" s="32" t="s">
        <v>142</v>
      </c>
      <c r="B1311" s="32" t="s">
        <v>1097</v>
      </c>
      <c r="C1311" s="32" t="s">
        <v>1403</v>
      </c>
      <c r="D1311" s="32">
        <v>0</v>
      </c>
      <c r="E1311" s="56">
        <v>0</v>
      </c>
    </row>
    <row r="1312" spans="1:5" x14ac:dyDescent="0.25">
      <c r="A1312" s="34" t="s">
        <v>142</v>
      </c>
      <c r="B1312" s="34" t="s">
        <v>1097</v>
      </c>
      <c r="C1312" s="34" t="s">
        <v>1404</v>
      </c>
      <c r="D1312" s="34">
        <v>0</v>
      </c>
      <c r="E1312" s="76">
        <v>0</v>
      </c>
    </row>
    <row r="1313" spans="1:5" x14ac:dyDescent="0.25">
      <c r="A1313" s="12" t="s">
        <v>142</v>
      </c>
      <c r="B1313" s="12" t="s">
        <v>1097</v>
      </c>
      <c r="C1313" s="12" t="s">
        <v>1405</v>
      </c>
      <c r="D1313" s="12">
        <v>0</v>
      </c>
      <c r="E1313" s="77">
        <v>0</v>
      </c>
    </row>
    <row r="1314" spans="1:5" x14ac:dyDescent="0.25">
      <c r="A1314" s="34" t="s">
        <v>142</v>
      </c>
      <c r="B1314" s="34" t="s">
        <v>1097</v>
      </c>
      <c r="C1314" s="34" t="s">
        <v>1406</v>
      </c>
      <c r="D1314" s="34">
        <v>0</v>
      </c>
      <c r="E1314" s="76">
        <v>0</v>
      </c>
    </row>
    <row r="1315" spans="1:5" x14ac:dyDescent="0.25">
      <c r="A1315" s="12" t="s">
        <v>142</v>
      </c>
      <c r="B1315" s="12" t="s">
        <v>1097</v>
      </c>
      <c r="C1315" s="12" t="s">
        <v>1407</v>
      </c>
      <c r="D1315" s="12">
        <v>0</v>
      </c>
      <c r="E1315" s="77">
        <v>0</v>
      </c>
    </row>
    <row r="1316" spans="1:5" x14ac:dyDescent="0.25">
      <c r="A1316" s="34" t="s">
        <v>142</v>
      </c>
      <c r="B1316" s="34" t="s">
        <v>1097</v>
      </c>
      <c r="C1316" s="34" t="s">
        <v>1408</v>
      </c>
      <c r="D1316" s="34">
        <v>0</v>
      </c>
      <c r="E1316" s="76">
        <v>0</v>
      </c>
    </row>
    <row r="1317" spans="1:5" x14ac:dyDescent="0.25">
      <c r="A1317" s="12" t="s">
        <v>142</v>
      </c>
      <c r="B1317" s="12" t="s">
        <v>1097</v>
      </c>
      <c r="C1317" s="12" t="s">
        <v>1409</v>
      </c>
      <c r="D1317" s="12">
        <v>0</v>
      </c>
      <c r="E1317" s="77">
        <v>0</v>
      </c>
    </row>
    <row r="1318" spans="1:5" x14ac:dyDescent="0.25">
      <c r="A1318" s="34" t="s">
        <v>142</v>
      </c>
      <c r="B1318" s="34" t="s">
        <v>1097</v>
      </c>
      <c r="C1318" s="34" t="s">
        <v>1410</v>
      </c>
      <c r="D1318" s="34">
        <v>0</v>
      </c>
      <c r="E1318" s="76">
        <v>0</v>
      </c>
    </row>
    <row r="1319" spans="1:5" x14ac:dyDescent="0.25">
      <c r="A1319" s="32" t="s">
        <v>142</v>
      </c>
      <c r="B1319" s="32" t="s">
        <v>1097</v>
      </c>
      <c r="C1319" s="32" t="s">
        <v>1411</v>
      </c>
      <c r="D1319" s="32">
        <v>0</v>
      </c>
      <c r="E1319" s="56">
        <v>0</v>
      </c>
    </row>
    <row r="1320" spans="1:5" x14ac:dyDescent="0.25">
      <c r="A1320" s="34" t="s">
        <v>142</v>
      </c>
      <c r="B1320" s="34" t="s">
        <v>1097</v>
      </c>
      <c r="C1320" s="34" t="s">
        <v>1412</v>
      </c>
      <c r="D1320" s="34">
        <v>0</v>
      </c>
      <c r="E1320" s="76">
        <v>0</v>
      </c>
    </row>
    <row r="1321" spans="1:5" x14ac:dyDescent="0.25">
      <c r="A1321" s="12" t="s">
        <v>142</v>
      </c>
      <c r="B1321" s="12" t="s">
        <v>1097</v>
      </c>
      <c r="C1321" s="12" t="s">
        <v>1412</v>
      </c>
      <c r="D1321" s="12">
        <v>0</v>
      </c>
      <c r="E1321" s="77">
        <v>0</v>
      </c>
    </row>
    <row r="1322" spans="1:5" x14ac:dyDescent="0.25">
      <c r="A1322" s="34" t="s">
        <v>142</v>
      </c>
      <c r="B1322" s="34" t="s">
        <v>1097</v>
      </c>
      <c r="C1322" s="34" t="s">
        <v>1413</v>
      </c>
      <c r="D1322" s="34">
        <v>0</v>
      </c>
      <c r="E1322" s="76">
        <v>0</v>
      </c>
    </row>
    <row r="1323" spans="1:5" x14ac:dyDescent="0.25">
      <c r="A1323" s="12" t="s">
        <v>142</v>
      </c>
      <c r="B1323" s="12" t="s">
        <v>1097</v>
      </c>
      <c r="C1323" s="12" t="s">
        <v>1414</v>
      </c>
      <c r="D1323" s="12">
        <v>0</v>
      </c>
      <c r="E1323" s="77">
        <v>0</v>
      </c>
    </row>
    <row r="1324" spans="1:5" x14ac:dyDescent="0.25">
      <c r="A1324" s="34" t="s">
        <v>142</v>
      </c>
      <c r="B1324" s="34" t="s">
        <v>1097</v>
      </c>
      <c r="C1324" s="34" t="s">
        <v>1415</v>
      </c>
      <c r="D1324" s="34">
        <v>0</v>
      </c>
      <c r="E1324" s="76">
        <v>0</v>
      </c>
    </row>
    <row r="1325" spans="1:5" x14ac:dyDescent="0.25">
      <c r="A1325" s="12" t="s">
        <v>142</v>
      </c>
      <c r="B1325" s="12" t="s">
        <v>1097</v>
      </c>
      <c r="C1325" s="12" t="s">
        <v>1416</v>
      </c>
      <c r="D1325" s="12">
        <v>0</v>
      </c>
      <c r="E1325" s="77">
        <v>0</v>
      </c>
    </row>
    <row r="1326" spans="1:5" x14ac:dyDescent="0.25">
      <c r="A1326" s="34" t="s">
        <v>142</v>
      </c>
      <c r="B1326" s="34" t="s">
        <v>1097</v>
      </c>
      <c r="C1326" s="34" t="s">
        <v>1417</v>
      </c>
      <c r="D1326" s="34">
        <v>0</v>
      </c>
      <c r="E1326" s="76">
        <v>0</v>
      </c>
    </row>
    <row r="1327" spans="1:5" x14ac:dyDescent="0.25">
      <c r="A1327" s="32" t="s">
        <v>142</v>
      </c>
      <c r="B1327" s="32" t="s">
        <v>1097</v>
      </c>
      <c r="C1327" s="32" t="s">
        <v>1418</v>
      </c>
      <c r="D1327" s="32">
        <v>0</v>
      </c>
      <c r="E1327" s="56">
        <v>0</v>
      </c>
    </row>
    <row r="1328" spans="1:5" x14ac:dyDescent="0.25">
      <c r="A1328" s="34" t="s">
        <v>142</v>
      </c>
      <c r="B1328" s="34" t="s">
        <v>1097</v>
      </c>
      <c r="C1328" s="34" t="s">
        <v>1419</v>
      </c>
      <c r="D1328" s="34">
        <v>0</v>
      </c>
      <c r="E1328" s="76">
        <v>0</v>
      </c>
    </row>
    <row r="1329" spans="1:5" x14ac:dyDescent="0.25">
      <c r="A1329" s="32" t="s">
        <v>142</v>
      </c>
      <c r="B1329" s="32" t="s">
        <v>1097</v>
      </c>
      <c r="C1329" s="32" t="s">
        <v>1420</v>
      </c>
      <c r="D1329" s="32">
        <v>0</v>
      </c>
      <c r="E1329" s="56">
        <v>0</v>
      </c>
    </row>
    <row r="1330" spans="1:5" x14ac:dyDescent="0.25">
      <c r="A1330" s="34" t="s">
        <v>142</v>
      </c>
      <c r="B1330" s="34" t="s">
        <v>1097</v>
      </c>
      <c r="C1330" s="34" t="s">
        <v>1421</v>
      </c>
      <c r="D1330" s="34">
        <v>0</v>
      </c>
      <c r="E1330" s="76">
        <v>0</v>
      </c>
    </row>
    <row r="1331" spans="1:5" x14ac:dyDescent="0.25">
      <c r="A1331" s="12" t="s">
        <v>142</v>
      </c>
      <c r="B1331" s="12" t="s">
        <v>1097</v>
      </c>
      <c r="C1331" s="12" t="s">
        <v>1422</v>
      </c>
      <c r="D1331" s="12">
        <v>0</v>
      </c>
      <c r="E1331" s="77">
        <v>0</v>
      </c>
    </row>
    <row r="1332" spans="1:5" x14ac:dyDescent="0.25">
      <c r="A1332" s="34" t="s">
        <v>142</v>
      </c>
      <c r="B1332" s="34" t="s">
        <v>1097</v>
      </c>
      <c r="C1332" s="34" t="s">
        <v>1423</v>
      </c>
      <c r="D1332" s="34">
        <v>0</v>
      </c>
      <c r="E1332" s="76">
        <v>0</v>
      </c>
    </row>
    <row r="1333" spans="1:5" x14ac:dyDescent="0.25">
      <c r="A1333" s="12" t="s">
        <v>142</v>
      </c>
      <c r="B1333" s="12" t="s">
        <v>1097</v>
      </c>
      <c r="C1333" s="12" t="s">
        <v>1424</v>
      </c>
      <c r="D1333" s="12">
        <v>0</v>
      </c>
      <c r="E1333" s="77">
        <v>0</v>
      </c>
    </row>
    <row r="1334" spans="1:5" x14ac:dyDescent="0.25">
      <c r="A1334" s="34" t="s">
        <v>142</v>
      </c>
      <c r="B1334" s="34" t="s">
        <v>1097</v>
      </c>
      <c r="C1334" s="34" t="s">
        <v>1425</v>
      </c>
      <c r="D1334" s="34">
        <v>0</v>
      </c>
      <c r="E1334" s="76">
        <v>0</v>
      </c>
    </row>
    <row r="1335" spans="1:5" x14ac:dyDescent="0.25">
      <c r="A1335" s="12" t="s">
        <v>142</v>
      </c>
      <c r="B1335" s="12" t="s">
        <v>1097</v>
      </c>
      <c r="C1335" s="12" t="s">
        <v>1426</v>
      </c>
      <c r="D1335" s="12">
        <v>0</v>
      </c>
      <c r="E1335" s="77">
        <v>0</v>
      </c>
    </row>
    <row r="1336" spans="1:5" x14ac:dyDescent="0.25">
      <c r="A1336" s="34" t="s">
        <v>142</v>
      </c>
      <c r="B1336" s="34" t="s">
        <v>1097</v>
      </c>
      <c r="C1336" s="34" t="s">
        <v>1427</v>
      </c>
      <c r="D1336" s="34">
        <v>0</v>
      </c>
      <c r="E1336" s="76">
        <v>0</v>
      </c>
    </row>
    <row r="1337" spans="1:5" x14ac:dyDescent="0.25">
      <c r="A1337" s="32" t="s">
        <v>142</v>
      </c>
      <c r="B1337" s="32" t="s">
        <v>1097</v>
      </c>
      <c r="C1337" s="32" t="s">
        <v>1428</v>
      </c>
      <c r="D1337" s="32">
        <v>0</v>
      </c>
      <c r="E1337" s="56">
        <v>0</v>
      </c>
    </row>
    <row r="1338" spans="1:5" x14ac:dyDescent="0.25">
      <c r="A1338" s="34" t="s">
        <v>142</v>
      </c>
      <c r="B1338" s="34" t="s">
        <v>1097</v>
      </c>
      <c r="C1338" s="34" t="s">
        <v>1429</v>
      </c>
      <c r="D1338" s="34">
        <v>0</v>
      </c>
      <c r="E1338" s="76">
        <v>0</v>
      </c>
    </row>
    <row r="1339" spans="1:5" x14ac:dyDescent="0.25">
      <c r="A1339" s="12" t="s">
        <v>142</v>
      </c>
      <c r="B1339" s="12" t="s">
        <v>1097</v>
      </c>
      <c r="C1339" s="12" t="s">
        <v>1430</v>
      </c>
      <c r="D1339" s="12">
        <v>0</v>
      </c>
      <c r="E1339" s="77">
        <v>0</v>
      </c>
    </row>
    <row r="1340" spans="1:5" x14ac:dyDescent="0.25">
      <c r="A1340" s="34" t="s">
        <v>142</v>
      </c>
      <c r="B1340" s="34" t="s">
        <v>1097</v>
      </c>
      <c r="C1340" s="34" t="s">
        <v>1431</v>
      </c>
      <c r="D1340" s="34">
        <v>0</v>
      </c>
      <c r="E1340" s="76">
        <v>0</v>
      </c>
    </row>
    <row r="1341" spans="1:5" x14ac:dyDescent="0.25">
      <c r="A1341" s="12" t="s">
        <v>142</v>
      </c>
      <c r="B1341" s="12" t="s">
        <v>1097</v>
      </c>
      <c r="C1341" s="12" t="s">
        <v>1432</v>
      </c>
      <c r="D1341" s="12">
        <v>0</v>
      </c>
      <c r="E1341" s="77">
        <v>0</v>
      </c>
    </row>
    <row r="1342" spans="1:5" x14ac:dyDescent="0.25">
      <c r="A1342" s="34" t="s">
        <v>142</v>
      </c>
      <c r="B1342" s="34" t="s">
        <v>1097</v>
      </c>
      <c r="C1342" s="34" t="s">
        <v>1433</v>
      </c>
      <c r="D1342" s="34">
        <v>0</v>
      </c>
      <c r="E1342" s="76">
        <v>0</v>
      </c>
    </row>
    <row r="1343" spans="1:5" x14ac:dyDescent="0.25">
      <c r="A1343" s="12" t="s">
        <v>142</v>
      </c>
      <c r="B1343" s="12" t="s">
        <v>1097</v>
      </c>
      <c r="C1343" s="12" t="s">
        <v>1434</v>
      </c>
      <c r="D1343" s="12">
        <v>0</v>
      </c>
      <c r="E1343" s="77">
        <v>0</v>
      </c>
    </row>
    <row r="1344" spans="1:5" x14ac:dyDescent="0.25">
      <c r="A1344" s="34" t="s">
        <v>142</v>
      </c>
      <c r="B1344" s="34" t="s">
        <v>1097</v>
      </c>
      <c r="C1344" s="34" t="s">
        <v>1435</v>
      </c>
      <c r="D1344" s="34">
        <v>0</v>
      </c>
      <c r="E1344" s="76">
        <v>0</v>
      </c>
    </row>
    <row r="1345" spans="1:5" x14ac:dyDescent="0.25">
      <c r="A1345" s="32" t="s">
        <v>142</v>
      </c>
      <c r="B1345" s="32" t="s">
        <v>1097</v>
      </c>
      <c r="C1345" s="32" t="s">
        <v>1436</v>
      </c>
      <c r="D1345" s="32">
        <v>0</v>
      </c>
      <c r="E1345" s="56">
        <v>0</v>
      </c>
    </row>
    <row r="1346" spans="1:5" x14ac:dyDescent="0.25">
      <c r="A1346" s="34" t="s">
        <v>142</v>
      </c>
      <c r="B1346" s="34" t="s">
        <v>1097</v>
      </c>
      <c r="C1346" s="34" t="s">
        <v>1437</v>
      </c>
      <c r="D1346" s="34">
        <v>0</v>
      </c>
      <c r="E1346" s="76">
        <v>0</v>
      </c>
    </row>
    <row r="1347" spans="1:5" x14ac:dyDescent="0.25">
      <c r="A1347" s="32" t="s">
        <v>142</v>
      </c>
      <c r="B1347" s="32" t="s">
        <v>1097</v>
      </c>
      <c r="C1347" s="32" t="s">
        <v>1438</v>
      </c>
      <c r="D1347" s="32">
        <v>0</v>
      </c>
      <c r="E1347" s="56">
        <v>0</v>
      </c>
    </row>
    <row r="1348" spans="1:5" x14ac:dyDescent="0.25">
      <c r="A1348" s="34" t="s">
        <v>142</v>
      </c>
      <c r="B1348" s="34" t="s">
        <v>1097</v>
      </c>
      <c r="C1348" s="34" t="s">
        <v>1439</v>
      </c>
      <c r="D1348" s="34">
        <v>0</v>
      </c>
      <c r="E1348" s="76">
        <v>0</v>
      </c>
    </row>
    <row r="1349" spans="1:5" x14ac:dyDescent="0.25">
      <c r="A1349" s="12" t="s">
        <v>142</v>
      </c>
      <c r="B1349" s="12" t="s">
        <v>1097</v>
      </c>
      <c r="C1349" s="12" t="s">
        <v>1440</v>
      </c>
      <c r="D1349" s="12">
        <v>0</v>
      </c>
      <c r="E1349" s="77">
        <v>0</v>
      </c>
    </row>
    <row r="1350" spans="1:5" x14ac:dyDescent="0.25">
      <c r="A1350" s="34" t="s">
        <v>142</v>
      </c>
      <c r="B1350" s="34" t="s">
        <v>1097</v>
      </c>
      <c r="C1350" s="34" t="s">
        <v>1441</v>
      </c>
      <c r="D1350" s="34">
        <v>0</v>
      </c>
      <c r="E1350" s="76">
        <v>0</v>
      </c>
    </row>
    <row r="1351" spans="1:5" x14ac:dyDescent="0.25">
      <c r="A1351" s="12" t="s">
        <v>142</v>
      </c>
      <c r="B1351" s="12" t="s">
        <v>1097</v>
      </c>
      <c r="C1351" s="12" t="s">
        <v>1442</v>
      </c>
      <c r="D1351" s="12">
        <v>0</v>
      </c>
      <c r="E1351" s="77">
        <v>0</v>
      </c>
    </row>
    <row r="1352" spans="1:5" x14ac:dyDescent="0.25">
      <c r="A1352" s="34" t="s">
        <v>142</v>
      </c>
      <c r="B1352" s="34" t="s">
        <v>1097</v>
      </c>
      <c r="C1352" s="34" t="s">
        <v>1443</v>
      </c>
      <c r="D1352" s="34">
        <v>0</v>
      </c>
      <c r="E1352" s="76">
        <v>0</v>
      </c>
    </row>
    <row r="1353" spans="1:5" x14ac:dyDescent="0.25">
      <c r="A1353" s="12" t="s">
        <v>142</v>
      </c>
      <c r="B1353" s="12" t="s">
        <v>1097</v>
      </c>
      <c r="C1353" s="12" t="s">
        <v>1444</v>
      </c>
      <c r="D1353" s="12">
        <v>0</v>
      </c>
      <c r="E1353" s="77">
        <v>0</v>
      </c>
    </row>
    <row r="1354" spans="1:5" x14ac:dyDescent="0.25">
      <c r="A1354" s="34" t="s">
        <v>142</v>
      </c>
      <c r="B1354" s="34" t="s">
        <v>1097</v>
      </c>
      <c r="C1354" s="34" t="s">
        <v>1445</v>
      </c>
      <c r="D1354" s="34">
        <v>0</v>
      </c>
      <c r="E1354" s="76">
        <v>0</v>
      </c>
    </row>
    <row r="1355" spans="1:5" x14ac:dyDescent="0.25">
      <c r="A1355" s="32" t="s">
        <v>142</v>
      </c>
      <c r="B1355" s="32" t="s">
        <v>1097</v>
      </c>
      <c r="C1355" s="32" t="s">
        <v>1446</v>
      </c>
      <c r="D1355" s="32">
        <v>0</v>
      </c>
      <c r="E1355" s="56">
        <v>0</v>
      </c>
    </row>
    <row r="1356" spans="1:5" x14ac:dyDescent="0.25">
      <c r="A1356" s="34" t="s">
        <v>142</v>
      </c>
      <c r="B1356" s="34" t="s">
        <v>1097</v>
      </c>
      <c r="C1356" s="34" t="s">
        <v>1447</v>
      </c>
      <c r="D1356" s="34">
        <v>0</v>
      </c>
      <c r="E1356" s="76">
        <v>0</v>
      </c>
    </row>
    <row r="1357" spans="1:5" x14ac:dyDescent="0.25">
      <c r="A1357" s="12" t="s">
        <v>142</v>
      </c>
      <c r="B1357" s="12" t="s">
        <v>1097</v>
      </c>
      <c r="C1357" s="12" t="s">
        <v>1448</v>
      </c>
      <c r="D1357" s="12">
        <v>0</v>
      </c>
      <c r="E1357" s="77">
        <v>0</v>
      </c>
    </row>
    <row r="1358" spans="1:5" x14ac:dyDescent="0.25">
      <c r="A1358" s="34" t="s">
        <v>142</v>
      </c>
      <c r="B1358" s="34" t="s">
        <v>1097</v>
      </c>
      <c r="C1358" s="34" t="s">
        <v>1449</v>
      </c>
      <c r="D1358" s="34">
        <v>0</v>
      </c>
      <c r="E1358" s="76">
        <v>0</v>
      </c>
    </row>
    <row r="1359" spans="1:5" x14ac:dyDescent="0.25">
      <c r="A1359" s="12" t="s">
        <v>142</v>
      </c>
      <c r="B1359" s="12" t="s">
        <v>1097</v>
      </c>
      <c r="C1359" s="12" t="s">
        <v>1450</v>
      </c>
      <c r="D1359" s="12">
        <v>0</v>
      </c>
      <c r="E1359" s="77">
        <v>0</v>
      </c>
    </row>
    <row r="1360" spans="1:5" x14ac:dyDescent="0.25">
      <c r="A1360" s="34" t="s">
        <v>142</v>
      </c>
      <c r="B1360" s="34" t="s">
        <v>1097</v>
      </c>
      <c r="C1360" s="34" t="s">
        <v>1451</v>
      </c>
      <c r="D1360" s="34">
        <v>0</v>
      </c>
      <c r="E1360" s="76">
        <v>0</v>
      </c>
    </row>
    <row r="1361" spans="1:5" x14ac:dyDescent="0.25">
      <c r="A1361" s="12" t="s">
        <v>142</v>
      </c>
      <c r="B1361" s="12" t="s">
        <v>1097</v>
      </c>
      <c r="C1361" s="12" t="s">
        <v>1452</v>
      </c>
      <c r="D1361" s="12">
        <v>0</v>
      </c>
      <c r="E1361" s="77">
        <v>0</v>
      </c>
    </row>
    <row r="1362" spans="1:5" x14ac:dyDescent="0.25">
      <c r="A1362" s="34" t="s">
        <v>142</v>
      </c>
      <c r="B1362" s="34" t="s">
        <v>1097</v>
      </c>
      <c r="C1362" s="34" t="s">
        <v>1453</v>
      </c>
      <c r="D1362" s="34">
        <v>0</v>
      </c>
      <c r="E1362" s="76">
        <v>0</v>
      </c>
    </row>
    <row r="1363" spans="1:5" x14ac:dyDescent="0.25">
      <c r="A1363" s="32" t="s">
        <v>142</v>
      </c>
      <c r="B1363" s="32" t="s">
        <v>1097</v>
      </c>
      <c r="C1363" s="32" t="s">
        <v>1454</v>
      </c>
      <c r="D1363" s="32">
        <v>0</v>
      </c>
      <c r="E1363" s="56">
        <v>0</v>
      </c>
    </row>
    <row r="1364" spans="1:5" x14ac:dyDescent="0.25">
      <c r="A1364" s="34" t="s">
        <v>142</v>
      </c>
      <c r="B1364" s="34" t="s">
        <v>1097</v>
      </c>
      <c r="C1364" s="34" t="s">
        <v>1455</v>
      </c>
      <c r="D1364" s="34">
        <v>0</v>
      </c>
      <c r="E1364" s="76">
        <v>0</v>
      </c>
    </row>
    <row r="1365" spans="1:5" x14ac:dyDescent="0.25">
      <c r="A1365" s="32" t="s">
        <v>142</v>
      </c>
      <c r="B1365" s="32" t="s">
        <v>1097</v>
      </c>
      <c r="C1365" s="32" t="s">
        <v>1456</v>
      </c>
      <c r="D1365" s="32">
        <v>0</v>
      </c>
      <c r="E1365" s="56">
        <v>0</v>
      </c>
    </row>
    <row r="1366" spans="1:5" x14ac:dyDescent="0.25">
      <c r="A1366" s="34" t="s">
        <v>142</v>
      </c>
      <c r="B1366" s="34" t="s">
        <v>1097</v>
      </c>
      <c r="C1366" s="34" t="s">
        <v>1457</v>
      </c>
      <c r="D1366" s="34">
        <v>0</v>
      </c>
      <c r="E1366" s="76">
        <v>0</v>
      </c>
    </row>
    <row r="1367" spans="1:5" x14ac:dyDescent="0.25">
      <c r="A1367" s="12" t="s">
        <v>142</v>
      </c>
      <c r="B1367" s="12" t="s">
        <v>1097</v>
      </c>
      <c r="C1367" s="12" t="s">
        <v>1458</v>
      </c>
      <c r="D1367" s="12">
        <v>0</v>
      </c>
      <c r="E1367" s="77">
        <v>0</v>
      </c>
    </row>
    <row r="1368" spans="1:5" x14ac:dyDescent="0.25">
      <c r="A1368" s="34" t="s">
        <v>142</v>
      </c>
      <c r="B1368" s="34" t="s">
        <v>1097</v>
      </c>
      <c r="C1368" s="34" t="s">
        <v>1459</v>
      </c>
      <c r="D1368" s="34">
        <v>0</v>
      </c>
      <c r="E1368" s="76">
        <v>0</v>
      </c>
    </row>
    <row r="1369" spans="1:5" x14ac:dyDescent="0.25">
      <c r="A1369" s="12" t="s">
        <v>142</v>
      </c>
      <c r="B1369" s="12" t="s">
        <v>1097</v>
      </c>
      <c r="C1369" s="12" t="s">
        <v>1460</v>
      </c>
      <c r="D1369" s="12">
        <v>0</v>
      </c>
      <c r="E1369" s="77">
        <v>0</v>
      </c>
    </row>
    <row r="1370" spans="1:5" x14ac:dyDescent="0.25">
      <c r="A1370" s="34" t="s">
        <v>142</v>
      </c>
      <c r="B1370" s="34" t="s">
        <v>1097</v>
      </c>
      <c r="C1370" s="34" t="s">
        <v>1461</v>
      </c>
      <c r="D1370" s="34">
        <v>0</v>
      </c>
      <c r="E1370" s="76">
        <v>0</v>
      </c>
    </row>
    <row r="1371" spans="1:5" x14ac:dyDescent="0.25">
      <c r="A1371" s="12" t="s">
        <v>142</v>
      </c>
      <c r="B1371" s="12" t="s">
        <v>1097</v>
      </c>
      <c r="C1371" s="12" t="s">
        <v>1462</v>
      </c>
      <c r="D1371" s="12">
        <v>0</v>
      </c>
      <c r="E1371" s="77">
        <v>0</v>
      </c>
    </row>
    <row r="1372" spans="1:5" x14ac:dyDescent="0.25">
      <c r="A1372" s="34" t="s">
        <v>142</v>
      </c>
      <c r="B1372" s="34" t="s">
        <v>1097</v>
      </c>
      <c r="C1372" s="34" t="s">
        <v>1463</v>
      </c>
      <c r="D1372" s="34">
        <v>0</v>
      </c>
      <c r="E1372" s="76">
        <v>0</v>
      </c>
    </row>
    <row r="1373" spans="1:5" x14ac:dyDescent="0.25">
      <c r="A1373" s="32" t="s">
        <v>142</v>
      </c>
      <c r="B1373" s="32" t="s">
        <v>1097</v>
      </c>
      <c r="C1373" s="32" t="s">
        <v>1464</v>
      </c>
      <c r="D1373" s="32">
        <v>0</v>
      </c>
      <c r="E1373" s="56">
        <v>0</v>
      </c>
    </row>
    <row r="1374" spans="1:5" x14ac:dyDescent="0.25">
      <c r="A1374" s="34" t="s">
        <v>142</v>
      </c>
      <c r="B1374" s="34" t="s">
        <v>1097</v>
      </c>
      <c r="C1374" s="34" t="s">
        <v>1465</v>
      </c>
      <c r="D1374" s="34">
        <v>0</v>
      </c>
      <c r="E1374" s="76">
        <v>0</v>
      </c>
    </row>
    <row r="1375" spans="1:5" x14ac:dyDescent="0.25">
      <c r="A1375" s="12" t="s">
        <v>142</v>
      </c>
      <c r="B1375" s="12" t="s">
        <v>1097</v>
      </c>
      <c r="C1375" s="12" t="s">
        <v>1466</v>
      </c>
      <c r="D1375" s="12">
        <v>0</v>
      </c>
      <c r="E1375" s="77">
        <v>0</v>
      </c>
    </row>
    <row r="1376" spans="1:5" x14ac:dyDescent="0.25">
      <c r="A1376" s="34" t="s">
        <v>142</v>
      </c>
      <c r="B1376" s="34" t="s">
        <v>1097</v>
      </c>
      <c r="C1376" s="34" t="s">
        <v>1467</v>
      </c>
      <c r="D1376" s="34">
        <v>0</v>
      </c>
      <c r="E1376" s="76">
        <v>0</v>
      </c>
    </row>
    <row r="1377" spans="1:5" x14ac:dyDescent="0.25">
      <c r="A1377" s="12" t="s">
        <v>142</v>
      </c>
      <c r="B1377" s="12" t="s">
        <v>1097</v>
      </c>
      <c r="C1377" s="12" t="s">
        <v>1468</v>
      </c>
      <c r="D1377" s="12">
        <v>0</v>
      </c>
      <c r="E1377" s="77">
        <v>0</v>
      </c>
    </row>
    <row r="1378" spans="1:5" x14ac:dyDescent="0.25">
      <c r="A1378" s="34" t="s">
        <v>142</v>
      </c>
      <c r="B1378" s="34" t="s">
        <v>1097</v>
      </c>
      <c r="C1378" s="34" t="s">
        <v>1469</v>
      </c>
      <c r="D1378" s="34">
        <v>0</v>
      </c>
      <c r="E1378" s="76">
        <v>0</v>
      </c>
    </row>
    <row r="1379" spans="1:5" x14ac:dyDescent="0.25">
      <c r="A1379" s="12" t="s">
        <v>142</v>
      </c>
      <c r="B1379" s="12" t="s">
        <v>1097</v>
      </c>
      <c r="C1379" s="12" t="s">
        <v>1470</v>
      </c>
      <c r="D1379" s="12">
        <v>0</v>
      </c>
      <c r="E1379" s="77">
        <v>0</v>
      </c>
    </row>
    <row r="1380" spans="1:5" x14ac:dyDescent="0.25">
      <c r="A1380" s="34" t="s">
        <v>142</v>
      </c>
      <c r="B1380" s="34" t="s">
        <v>1097</v>
      </c>
      <c r="C1380" s="34" t="s">
        <v>1471</v>
      </c>
      <c r="D1380" s="34">
        <v>0</v>
      </c>
      <c r="E1380" s="76">
        <v>0</v>
      </c>
    </row>
    <row r="1381" spans="1:5" x14ac:dyDescent="0.25">
      <c r="A1381" s="32" t="s">
        <v>142</v>
      </c>
      <c r="B1381" s="32" t="s">
        <v>1097</v>
      </c>
      <c r="C1381" s="32" t="s">
        <v>1472</v>
      </c>
      <c r="D1381" s="32">
        <v>0</v>
      </c>
      <c r="E1381" s="56">
        <v>0</v>
      </c>
    </row>
    <row r="1382" spans="1:5" x14ac:dyDescent="0.25">
      <c r="A1382" s="34" t="s">
        <v>142</v>
      </c>
      <c r="B1382" s="34" t="s">
        <v>1097</v>
      </c>
      <c r="C1382" s="34" t="s">
        <v>1473</v>
      </c>
      <c r="D1382" s="34">
        <v>0</v>
      </c>
      <c r="E1382" s="76">
        <v>0</v>
      </c>
    </row>
    <row r="1383" spans="1:5" x14ac:dyDescent="0.25">
      <c r="A1383" s="32" t="s">
        <v>142</v>
      </c>
      <c r="B1383" s="32" t="s">
        <v>1097</v>
      </c>
      <c r="C1383" s="32" t="s">
        <v>1474</v>
      </c>
      <c r="D1383" s="32">
        <v>0</v>
      </c>
      <c r="E1383" s="56">
        <v>0</v>
      </c>
    </row>
    <row r="1384" spans="1:5" x14ac:dyDescent="0.25">
      <c r="A1384" s="34" t="s">
        <v>142</v>
      </c>
      <c r="B1384" s="34" t="s">
        <v>1097</v>
      </c>
      <c r="C1384" s="34" t="s">
        <v>1475</v>
      </c>
      <c r="D1384" s="34">
        <v>0</v>
      </c>
      <c r="E1384" s="76">
        <v>0</v>
      </c>
    </row>
    <row r="1385" spans="1:5" x14ac:dyDescent="0.25">
      <c r="A1385" s="12" t="s">
        <v>142</v>
      </c>
      <c r="B1385" s="12" t="s">
        <v>1097</v>
      </c>
      <c r="C1385" s="12" t="s">
        <v>1476</v>
      </c>
      <c r="D1385" s="12">
        <v>0</v>
      </c>
      <c r="E1385" s="77">
        <v>0</v>
      </c>
    </row>
    <row r="1386" spans="1:5" x14ac:dyDescent="0.25">
      <c r="A1386" s="34" t="s">
        <v>142</v>
      </c>
      <c r="B1386" s="34" t="s">
        <v>1097</v>
      </c>
      <c r="C1386" s="34" t="s">
        <v>1477</v>
      </c>
      <c r="D1386" s="34">
        <v>0</v>
      </c>
      <c r="E1386" s="76">
        <v>0</v>
      </c>
    </row>
    <row r="1387" spans="1:5" x14ac:dyDescent="0.25">
      <c r="A1387" s="12" t="s">
        <v>142</v>
      </c>
      <c r="B1387" s="12" t="s">
        <v>1097</v>
      </c>
      <c r="C1387" s="12" t="s">
        <v>1478</v>
      </c>
      <c r="D1387" s="12">
        <v>0</v>
      </c>
      <c r="E1387" s="77">
        <v>0</v>
      </c>
    </row>
    <row r="1388" spans="1:5" x14ac:dyDescent="0.25">
      <c r="A1388" s="34" t="s">
        <v>142</v>
      </c>
      <c r="B1388" s="34" t="s">
        <v>1097</v>
      </c>
      <c r="C1388" s="34" t="s">
        <v>1479</v>
      </c>
      <c r="D1388" s="34">
        <v>0</v>
      </c>
      <c r="E1388" s="76">
        <v>0</v>
      </c>
    </row>
    <row r="1389" spans="1:5" x14ac:dyDescent="0.25">
      <c r="A1389" s="12" t="s">
        <v>142</v>
      </c>
      <c r="B1389" s="12" t="s">
        <v>1097</v>
      </c>
      <c r="C1389" s="12" t="s">
        <v>1480</v>
      </c>
      <c r="D1389" s="12">
        <v>0</v>
      </c>
      <c r="E1389" s="77">
        <v>0</v>
      </c>
    </row>
    <row r="1390" spans="1:5" x14ac:dyDescent="0.25">
      <c r="A1390" s="34" t="s">
        <v>142</v>
      </c>
      <c r="B1390" s="34" t="s">
        <v>1097</v>
      </c>
      <c r="C1390" s="34" t="s">
        <v>1481</v>
      </c>
      <c r="D1390" s="34">
        <v>0</v>
      </c>
      <c r="E1390" s="76">
        <v>0</v>
      </c>
    </row>
    <row r="1391" spans="1:5" x14ac:dyDescent="0.25">
      <c r="A1391" s="32" t="s">
        <v>142</v>
      </c>
      <c r="B1391" s="32" t="s">
        <v>1097</v>
      </c>
      <c r="C1391" s="32" t="s">
        <v>1482</v>
      </c>
      <c r="D1391" s="32">
        <v>0</v>
      </c>
      <c r="E1391" s="56">
        <v>0</v>
      </c>
    </row>
    <row r="1392" spans="1:5" x14ac:dyDescent="0.25">
      <c r="A1392" s="34" t="s">
        <v>142</v>
      </c>
      <c r="B1392" s="34" t="s">
        <v>1097</v>
      </c>
      <c r="C1392" s="34" t="s">
        <v>1483</v>
      </c>
      <c r="D1392" s="34">
        <v>0</v>
      </c>
      <c r="E1392" s="76">
        <v>0</v>
      </c>
    </row>
    <row r="1393" spans="1:5" x14ac:dyDescent="0.25">
      <c r="A1393" s="12" t="s">
        <v>142</v>
      </c>
      <c r="B1393" s="12" t="s">
        <v>1097</v>
      </c>
      <c r="C1393" s="12" t="s">
        <v>1484</v>
      </c>
      <c r="D1393" s="12">
        <v>0</v>
      </c>
      <c r="E1393" s="77">
        <v>0</v>
      </c>
    </row>
    <row r="1394" spans="1:5" x14ac:dyDescent="0.25">
      <c r="A1394" s="34" t="s">
        <v>142</v>
      </c>
      <c r="B1394" s="34" t="s">
        <v>1097</v>
      </c>
      <c r="C1394" s="34" t="s">
        <v>1485</v>
      </c>
      <c r="D1394" s="34">
        <v>0</v>
      </c>
      <c r="E1394" s="76">
        <v>0</v>
      </c>
    </row>
    <row r="1395" spans="1:5" x14ac:dyDescent="0.25">
      <c r="A1395" s="12" t="s">
        <v>142</v>
      </c>
      <c r="B1395" s="12" t="s">
        <v>1097</v>
      </c>
      <c r="C1395" s="12" t="s">
        <v>1486</v>
      </c>
      <c r="D1395" s="12">
        <v>0</v>
      </c>
      <c r="E1395" s="77">
        <v>0</v>
      </c>
    </row>
    <row r="1396" spans="1:5" x14ac:dyDescent="0.25">
      <c r="A1396" s="34" t="s">
        <v>142</v>
      </c>
      <c r="B1396" s="34" t="s">
        <v>1097</v>
      </c>
      <c r="C1396" s="34" t="s">
        <v>1487</v>
      </c>
      <c r="D1396" s="34">
        <v>0</v>
      </c>
      <c r="E1396" s="76">
        <v>0</v>
      </c>
    </row>
    <row r="1397" spans="1:5" x14ac:dyDescent="0.25">
      <c r="A1397" s="12" t="s">
        <v>142</v>
      </c>
      <c r="B1397" s="12" t="s">
        <v>1097</v>
      </c>
      <c r="C1397" s="12" t="s">
        <v>1488</v>
      </c>
      <c r="D1397" s="12">
        <v>0</v>
      </c>
      <c r="E1397" s="77">
        <v>0</v>
      </c>
    </row>
    <row r="1398" spans="1:5" x14ac:dyDescent="0.25">
      <c r="A1398" s="34" t="s">
        <v>142</v>
      </c>
      <c r="B1398" s="34" t="s">
        <v>1097</v>
      </c>
      <c r="C1398" s="34" t="s">
        <v>1489</v>
      </c>
      <c r="D1398" s="34">
        <v>0</v>
      </c>
      <c r="E1398" s="76">
        <v>0</v>
      </c>
    </row>
    <row r="1399" spans="1:5" x14ac:dyDescent="0.25">
      <c r="A1399" s="32" t="s">
        <v>142</v>
      </c>
      <c r="B1399" s="32" t="s">
        <v>1097</v>
      </c>
      <c r="C1399" s="32" t="s">
        <v>1490</v>
      </c>
      <c r="D1399" s="32">
        <v>0</v>
      </c>
      <c r="E1399" s="56">
        <v>0</v>
      </c>
    </row>
    <row r="1400" spans="1:5" x14ac:dyDescent="0.25">
      <c r="A1400" s="34" t="s">
        <v>142</v>
      </c>
      <c r="B1400" s="34" t="s">
        <v>1097</v>
      </c>
      <c r="C1400" s="34" t="s">
        <v>1491</v>
      </c>
      <c r="D1400" s="34">
        <v>0</v>
      </c>
      <c r="E1400" s="76">
        <v>0</v>
      </c>
    </row>
    <row r="1401" spans="1:5" x14ac:dyDescent="0.25">
      <c r="A1401" s="32" t="s">
        <v>142</v>
      </c>
      <c r="B1401" s="32" t="s">
        <v>1097</v>
      </c>
      <c r="C1401" s="32" t="s">
        <v>1492</v>
      </c>
      <c r="D1401" s="32">
        <v>0</v>
      </c>
      <c r="E1401" s="56">
        <v>0</v>
      </c>
    </row>
    <row r="1402" spans="1:5" x14ac:dyDescent="0.25">
      <c r="A1402" s="34" t="s">
        <v>142</v>
      </c>
      <c r="B1402" s="34" t="s">
        <v>1097</v>
      </c>
      <c r="C1402" s="34" t="s">
        <v>1493</v>
      </c>
      <c r="D1402" s="34">
        <v>0</v>
      </c>
      <c r="E1402" s="76">
        <v>0</v>
      </c>
    </row>
    <row r="1403" spans="1:5" x14ac:dyDescent="0.25">
      <c r="A1403" s="12" t="s">
        <v>142</v>
      </c>
      <c r="B1403" s="12" t="s">
        <v>1097</v>
      </c>
      <c r="C1403" s="12" t="s">
        <v>1494</v>
      </c>
      <c r="D1403" s="12">
        <v>0</v>
      </c>
      <c r="E1403" s="77">
        <v>0</v>
      </c>
    </row>
    <row r="1404" spans="1:5" x14ac:dyDescent="0.25">
      <c r="A1404" s="34" t="s">
        <v>142</v>
      </c>
      <c r="B1404" s="34" t="s">
        <v>1097</v>
      </c>
      <c r="C1404" s="34" t="s">
        <v>1495</v>
      </c>
      <c r="D1404" s="34">
        <v>0</v>
      </c>
      <c r="E1404" s="76">
        <v>0</v>
      </c>
    </row>
    <row r="1405" spans="1:5" x14ac:dyDescent="0.25">
      <c r="A1405" s="12" t="s">
        <v>142</v>
      </c>
      <c r="B1405" s="12" t="s">
        <v>1097</v>
      </c>
      <c r="C1405" s="12" t="s">
        <v>1496</v>
      </c>
      <c r="D1405" s="12">
        <v>0</v>
      </c>
      <c r="E1405" s="77">
        <v>0</v>
      </c>
    </row>
    <row r="1406" spans="1:5" x14ac:dyDescent="0.25">
      <c r="A1406" s="34" t="s">
        <v>142</v>
      </c>
      <c r="B1406" s="34" t="s">
        <v>1097</v>
      </c>
      <c r="C1406" s="34" t="s">
        <v>1497</v>
      </c>
      <c r="D1406" s="34">
        <v>0</v>
      </c>
      <c r="E1406" s="76">
        <v>0</v>
      </c>
    </row>
    <row r="1407" spans="1:5" x14ac:dyDescent="0.25">
      <c r="A1407" s="12" t="s">
        <v>142</v>
      </c>
      <c r="B1407" s="12" t="s">
        <v>1097</v>
      </c>
      <c r="C1407" s="12" t="s">
        <v>1498</v>
      </c>
      <c r="D1407" s="12">
        <v>0</v>
      </c>
      <c r="E1407" s="77">
        <v>0</v>
      </c>
    </row>
    <row r="1408" spans="1:5" x14ac:dyDescent="0.25">
      <c r="A1408" s="34" t="s">
        <v>142</v>
      </c>
      <c r="B1408" s="34" t="s">
        <v>1097</v>
      </c>
      <c r="C1408" s="34" t="s">
        <v>1499</v>
      </c>
      <c r="D1408" s="34">
        <v>0</v>
      </c>
      <c r="E1408" s="76">
        <v>0</v>
      </c>
    </row>
    <row r="1409" spans="1:5" x14ac:dyDescent="0.25">
      <c r="A1409" s="32" t="s">
        <v>142</v>
      </c>
      <c r="B1409" s="32" t="s">
        <v>1097</v>
      </c>
      <c r="C1409" s="32" t="s">
        <v>1500</v>
      </c>
      <c r="D1409" s="32">
        <v>0</v>
      </c>
      <c r="E1409" s="56">
        <v>0</v>
      </c>
    </row>
    <row r="1410" spans="1:5" x14ac:dyDescent="0.25">
      <c r="A1410" s="34" t="s">
        <v>142</v>
      </c>
      <c r="B1410" s="34" t="s">
        <v>1097</v>
      </c>
      <c r="C1410" s="34" t="s">
        <v>1501</v>
      </c>
      <c r="D1410" s="34">
        <v>0</v>
      </c>
      <c r="E1410" s="76">
        <v>0</v>
      </c>
    </row>
    <row r="1411" spans="1:5" x14ac:dyDescent="0.25">
      <c r="A1411" s="12" t="s">
        <v>142</v>
      </c>
      <c r="B1411" s="12" t="s">
        <v>1097</v>
      </c>
      <c r="C1411" s="12" t="s">
        <v>1502</v>
      </c>
      <c r="D1411" s="12">
        <v>0</v>
      </c>
      <c r="E1411" s="77">
        <v>0</v>
      </c>
    </row>
    <row r="1412" spans="1:5" x14ac:dyDescent="0.25">
      <c r="A1412" s="34" t="s">
        <v>142</v>
      </c>
      <c r="B1412" s="34" t="s">
        <v>1097</v>
      </c>
      <c r="C1412" s="34" t="s">
        <v>1503</v>
      </c>
      <c r="D1412" s="34">
        <v>0</v>
      </c>
      <c r="E1412" s="76">
        <v>0</v>
      </c>
    </row>
    <row r="1413" spans="1:5" x14ac:dyDescent="0.25">
      <c r="A1413" s="12" t="s">
        <v>142</v>
      </c>
      <c r="B1413" s="12" t="s">
        <v>1097</v>
      </c>
      <c r="C1413" s="12" t="s">
        <v>1504</v>
      </c>
      <c r="D1413" s="12">
        <v>0</v>
      </c>
      <c r="E1413" s="77">
        <v>0</v>
      </c>
    </row>
    <row r="1414" spans="1:5" x14ac:dyDescent="0.25">
      <c r="A1414" s="34" t="s">
        <v>142</v>
      </c>
      <c r="B1414" s="34" t="s">
        <v>1097</v>
      </c>
      <c r="C1414" s="34" t="s">
        <v>1505</v>
      </c>
      <c r="D1414" s="34">
        <v>0</v>
      </c>
      <c r="E1414" s="76">
        <v>0</v>
      </c>
    </row>
    <row r="1415" spans="1:5" x14ac:dyDescent="0.25">
      <c r="A1415" s="12" t="s">
        <v>142</v>
      </c>
      <c r="B1415" s="12" t="s">
        <v>1097</v>
      </c>
      <c r="C1415" s="12" t="s">
        <v>1506</v>
      </c>
      <c r="D1415" s="12">
        <v>0</v>
      </c>
      <c r="E1415" s="77">
        <v>0</v>
      </c>
    </row>
    <row r="1416" spans="1:5" x14ac:dyDescent="0.25">
      <c r="A1416" s="34" t="s">
        <v>142</v>
      </c>
      <c r="B1416" s="34" t="s">
        <v>1097</v>
      </c>
      <c r="C1416" s="34" t="s">
        <v>1507</v>
      </c>
      <c r="D1416" s="34">
        <v>0</v>
      </c>
      <c r="E1416" s="76">
        <v>0</v>
      </c>
    </row>
    <row r="1417" spans="1:5" x14ac:dyDescent="0.25">
      <c r="A1417" s="32" t="s">
        <v>142</v>
      </c>
      <c r="B1417" s="32" t="s">
        <v>1097</v>
      </c>
      <c r="C1417" s="32" t="s">
        <v>1508</v>
      </c>
      <c r="D1417" s="32">
        <v>0</v>
      </c>
      <c r="E1417" s="56">
        <v>0</v>
      </c>
    </row>
    <row r="1418" spans="1:5" x14ac:dyDescent="0.25">
      <c r="A1418" s="34" t="s">
        <v>142</v>
      </c>
      <c r="B1418" s="34" t="s">
        <v>1097</v>
      </c>
      <c r="C1418" s="34" t="s">
        <v>1509</v>
      </c>
      <c r="D1418" s="34">
        <v>0</v>
      </c>
      <c r="E1418" s="76">
        <v>0</v>
      </c>
    </row>
    <row r="1419" spans="1:5" x14ac:dyDescent="0.25">
      <c r="A1419" s="32" t="s">
        <v>142</v>
      </c>
      <c r="B1419" s="32" t="s">
        <v>1097</v>
      </c>
      <c r="C1419" s="32" t="s">
        <v>1510</v>
      </c>
      <c r="D1419" s="32">
        <v>0</v>
      </c>
      <c r="E1419" s="56">
        <v>0</v>
      </c>
    </row>
    <row r="1420" spans="1:5" x14ac:dyDescent="0.25">
      <c r="A1420" s="34" t="s">
        <v>142</v>
      </c>
      <c r="B1420" s="34" t="s">
        <v>1097</v>
      </c>
      <c r="C1420" s="34" t="s">
        <v>1511</v>
      </c>
      <c r="D1420" s="34">
        <v>0</v>
      </c>
      <c r="E1420" s="76">
        <v>0</v>
      </c>
    </row>
    <row r="1421" spans="1:5" x14ac:dyDescent="0.25">
      <c r="A1421" s="12" t="s">
        <v>142</v>
      </c>
      <c r="B1421" s="12" t="s">
        <v>1097</v>
      </c>
      <c r="C1421" s="12" t="s">
        <v>1512</v>
      </c>
      <c r="D1421" s="12">
        <v>0</v>
      </c>
      <c r="E1421" s="77">
        <v>0</v>
      </c>
    </row>
    <row r="1422" spans="1:5" x14ac:dyDescent="0.25">
      <c r="A1422" s="34" t="s">
        <v>142</v>
      </c>
      <c r="B1422" s="34" t="s">
        <v>1097</v>
      </c>
      <c r="C1422" s="34" t="s">
        <v>1513</v>
      </c>
      <c r="D1422" s="34">
        <v>0</v>
      </c>
      <c r="E1422" s="76">
        <v>0</v>
      </c>
    </row>
    <row r="1423" spans="1:5" x14ac:dyDescent="0.25">
      <c r="A1423" s="12" t="s">
        <v>142</v>
      </c>
      <c r="B1423" s="12" t="s">
        <v>1097</v>
      </c>
      <c r="C1423" s="12" t="s">
        <v>1514</v>
      </c>
      <c r="D1423" s="12">
        <v>0</v>
      </c>
      <c r="E1423" s="77">
        <v>0</v>
      </c>
    </row>
    <row r="1424" spans="1:5" x14ac:dyDescent="0.25">
      <c r="A1424" s="34" t="s">
        <v>142</v>
      </c>
      <c r="B1424" s="34" t="s">
        <v>1097</v>
      </c>
      <c r="C1424" s="34" t="s">
        <v>1515</v>
      </c>
      <c r="D1424" s="34">
        <v>0</v>
      </c>
      <c r="E1424" s="76">
        <v>0</v>
      </c>
    </row>
    <row r="1425" spans="1:5" x14ac:dyDescent="0.25">
      <c r="A1425" s="12" t="s">
        <v>142</v>
      </c>
      <c r="B1425" s="12" t="s">
        <v>1097</v>
      </c>
      <c r="C1425" s="12" t="s">
        <v>1516</v>
      </c>
      <c r="D1425" s="12">
        <v>0</v>
      </c>
      <c r="E1425" s="77">
        <v>0</v>
      </c>
    </row>
    <row r="1426" spans="1:5" x14ac:dyDescent="0.25">
      <c r="A1426" s="34" t="s">
        <v>142</v>
      </c>
      <c r="B1426" s="34" t="s">
        <v>1097</v>
      </c>
      <c r="C1426" s="34" t="s">
        <v>1517</v>
      </c>
      <c r="D1426" s="34">
        <v>0</v>
      </c>
      <c r="E1426" s="76">
        <v>0</v>
      </c>
    </row>
    <row r="1427" spans="1:5" x14ac:dyDescent="0.25">
      <c r="A1427" s="32" t="s">
        <v>142</v>
      </c>
      <c r="B1427" s="32" t="s">
        <v>1097</v>
      </c>
      <c r="C1427" s="32" t="s">
        <v>1518</v>
      </c>
      <c r="D1427" s="32">
        <v>0</v>
      </c>
      <c r="E1427" s="56">
        <v>0</v>
      </c>
    </row>
    <row r="1428" spans="1:5" x14ac:dyDescent="0.25">
      <c r="A1428" s="34" t="s">
        <v>142</v>
      </c>
      <c r="B1428" s="34" t="s">
        <v>1097</v>
      </c>
      <c r="C1428" s="34" t="s">
        <v>1519</v>
      </c>
      <c r="D1428" s="34">
        <v>0</v>
      </c>
      <c r="E1428" s="76">
        <v>0</v>
      </c>
    </row>
    <row r="1429" spans="1:5" x14ac:dyDescent="0.25">
      <c r="A1429" s="12" t="s">
        <v>142</v>
      </c>
      <c r="B1429" s="12" t="s">
        <v>1097</v>
      </c>
      <c r="C1429" s="12" t="s">
        <v>1520</v>
      </c>
      <c r="D1429" s="12">
        <v>0</v>
      </c>
      <c r="E1429" s="77">
        <v>0</v>
      </c>
    </row>
    <row r="1430" spans="1:5" x14ac:dyDescent="0.25">
      <c r="A1430" s="34" t="s">
        <v>142</v>
      </c>
      <c r="B1430" s="34" t="s">
        <v>1097</v>
      </c>
      <c r="C1430" s="34" t="s">
        <v>1521</v>
      </c>
      <c r="D1430" s="34">
        <v>0</v>
      </c>
      <c r="E1430" s="76">
        <v>0</v>
      </c>
    </row>
    <row r="1431" spans="1:5" x14ac:dyDescent="0.25">
      <c r="A1431" s="12" t="s">
        <v>142</v>
      </c>
      <c r="B1431" s="12" t="s">
        <v>1097</v>
      </c>
      <c r="C1431" s="12" t="s">
        <v>1522</v>
      </c>
      <c r="D1431" s="12">
        <v>0</v>
      </c>
      <c r="E1431" s="77">
        <v>0</v>
      </c>
    </row>
    <row r="1432" spans="1:5" x14ac:dyDescent="0.25">
      <c r="A1432" s="34" t="s">
        <v>142</v>
      </c>
      <c r="B1432" s="34" t="s">
        <v>1097</v>
      </c>
      <c r="C1432" s="34" t="s">
        <v>1523</v>
      </c>
      <c r="D1432" s="34">
        <v>0</v>
      </c>
      <c r="E1432" s="76">
        <v>0</v>
      </c>
    </row>
    <row r="1433" spans="1:5" x14ac:dyDescent="0.25">
      <c r="A1433" s="12" t="s">
        <v>142</v>
      </c>
      <c r="B1433" s="12" t="s">
        <v>1097</v>
      </c>
      <c r="C1433" s="12" t="s">
        <v>1524</v>
      </c>
      <c r="D1433" s="12">
        <v>0</v>
      </c>
      <c r="E1433" s="77">
        <v>0</v>
      </c>
    </row>
    <row r="1434" spans="1:5" x14ac:dyDescent="0.25">
      <c r="A1434" s="34" t="s">
        <v>142</v>
      </c>
      <c r="B1434" s="34" t="s">
        <v>1097</v>
      </c>
      <c r="C1434" s="34" t="s">
        <v>1525</v>
      </c>
      <c r="D1434" s="34">
        <v>0</v>
      </c>
      <c r="E1434" s="76">
        <v>0</v>
      </c>
    </row>
    <row r="1435" spans="1:5" x14ac:dyDescent="0.25">
      <c r="A1435" s="32" t="s">
        <v>142</v>
      </c>
      <c r="B1435" s="32" t="s">
        <v>1097</v>
      </c>
      <c r="C1435" s="32" t="s">
        <v>1526</v>
      </c>
      <c r="D1435" s="32">
        <v>0</v>
      </c>
      <c r="E1435" s="56">
        <v>0</v>
      </c>
    </row>
    <row r="1436" spans="1:5" x14ac:dyDescent="0.25">
      <c r="A1436" s="34" t="s">
        <v>142</v>
      </c>
      <c r="B1436" s="34" t="s">
        <v>1097</v>
      </c>
      <c r="C1436" s="34" t="s">
        <v>1527</v>
      </c>
      <c r="D1436" s="34">
        <v>0</v>
      </c>
      <c r="E1436" s="76">
        <v>0</v>
      </c>
    </row>
    <row r="1437" spans="1:5" x14ac:dyDescent="0.25">
      <c r="A1437" s="32" t="s">
        <v>142</v>
      </c>
      <c r="B1437" s="32" t="s">
        <v>1097</v>
      </c>
      <c r="C1437" s="32" t="s">
        <v>1528</v>
      </c>
      <c r="D1437" s="32">
        <v>0</v>
      </c>
      <c r="E1437" s="56">
        <v>0</v>
      </c>
    </row>
    <row r="1438" spans="1:5" x14ac:dyDescent="0.25">
      <c r="A1438" s="34" t="s">
        <v>142</v>
      </c>
      <c r="B1438" s="34" t="s">
        <v>1097</v>
      </c>
      <c r="C1438" s="34" t="s">
        <v>1529</v>
      </c>
      <c r="D1438" s="34">
        <v>0</v>
      </c>
      <c r="E1438" s="76">
        <v>0</v>
      </c>
    </row>
    <row r="1439" spans="1:5" x14ac:dyDescent="0.25">
      <c r="A1439" s="12" t="s">
        <v>142</v>
      </c>
      <c r="B1439" s="12" t="s">
        <v>1097</v>
      </c>
      <c r="C1439" s="12" t="s">
        <v>1530</v>
      </c>
      <c r="D1439" s="12">
        <v>0</v>
      </c>
      <c r="E1439" s="77">
        <v>0</v>
      </c>
    </row>
    <row r="1440" spans="1:5" x14ac:dyDescent="0.25">
      <c r="A1440" s="34" t="s">
        <v>142</v>
      </c>
      <c r="B1440" s="34" t="s">
        <v>1097</v>
      </c>
      <c r="C1440" s="34" t="s">
        <v>1531</v>
      </c>
      <c r="D1440" s="34">
        <v>0</v>
      </c>
      <c r="E1440" s="76">
        <v>0</v>
      </c>
    </row>
    <row r="1441" spans="1:5" x14ac:dyDescent="0.25">
      <c r="A1441" s="12" t="s">
        <v>142</v>
      </c>
      <c r="B1441" s="12" t="s">
        <v>1097</v>
      </c>
      <c r="C1441" s="12" t="s">
        <v>1532</v>
      </c>
      <c r="D1441" s="12">
        <v>0</v>
      </c>
      <c r="E1441" s="77">
        <v>0</v>
      </c>
    </row>
    <row r="1442" spans="1:5" x14ac:dyDescent="0.25">
      <c r="A1442" s="34" t="s">
        <v>142</v>
      </c>
      <c r="B1442" s="34" t="s">
        <v>1097</v>
      </c>
      <c r="C1442" s="34" t="s">
        <v>1533</v>
      </c>
      <c r="D1442" s="34">
        <v>0</v>
      </c>
      <c r="E1442" s="76">
        <v>0</v>
      </c>
    </row>
    <row r="1443" spans="1:5" x14ac:dyDescent="0.25">
      <c r="A1443" s="12" t="s">
        <v>142</v>
      </c>
      <c r="B1443" s="12" t="s">
        <v>1097</v>
      </c>
      <c r="C1443" s="12" t="s">
        <v>1534</v>
      </c>
      <c r="D1443" s="12">
        <v>0</v>
      </c>
      <c r="E1443" s="77">
        <v>0</v>
      </c>
    </row>
    <row r="1444" spans="1:5" x14ac:dyDescent="0.25">
      <c r="A1444" s="34" t="s">
        <v>142</v>
      </c>
      <c r="B1444" s="34" t="s">
        <v>1097</v>
      </c>
      <c r="C1444" s="34" t="s">
        <v>1535</v>
      </c>
      <c r="D1444" s="34">
        <v>0</v>
      </c>
      <c r="E1444" s="76">
        <v>0</v>
      </c>
    </row>
    <row r="1445" spans="1:5" x14ac:dyDescent="0.25">
      <c r="A1445" s="32" t="s">
        <v>142</v>
      </c>
      <c r="B1445" s="32" t="s">
        <v>1097</v>
      </c>
      <c r="C1445" s="32" t="s">
        <v>1536</v>
      </c>
      <c r="D1445" s="32">
        <v>0</v>
      </c>
      <c r="E1445" s="56">
        <v>0</v>
      </c>
    </row>
    <row r="1446" spans="1:5" x14ac:dyDescent="0.25">
      <c r="A1446" s="34" t="s">
        <v>142</v>
      </c>
      <c r="B1446" s="34" t="s">
        <v>1097</v>
      </c>
      <c r="C1446" s="34" t="s">
        <v>1537</v>
      </c>
      <c r="D1446" s="34">
        <v>0</v>
      </c>
      <c r="E1446" s="76">
        <v>0</v>
      </c>
    </row>
    <row r="1447" spans="1:5" x14ac:dyDescent="0.25">
      <c r="A1447" s="12" t="s">
        <v>142</v>
      </c>
      <c r="B1447" s="12" t="s">
        <v>1097</v>
      </c>
      <c r="C1447" s="12" t="s">
        <v>1538</v>
      </c>
      <c r="D1447" s="12">
        <v>0</v>
      </c>
      <c r="E1447" s="77">
        <v>0</v>
      </c>
    </row>
    <row r="1448" spans="1:5" x14ac:dyDescent="0.25">
      <c r="A1448" s="34" t="s">
        <v>142</v>
      </c>
      <c r="B1448" s="34" t="s">
        <v>1097</v>
      </c>
      <c r="C1448" s="34" t="s">
        <v>1539</v>
      </c>
      <c r="D1448" s="34">
        <v>0</v>
      </c>
      <c r="E1448" s="76">
        <v>0</v>
      </c>
    </row>
    <row r="1449" spans="1:5" x14ac:dyDescent="0.25">
      <c r="A1449" s="12" t="s">
        <v>142</v>
      </c>
      <c r="B1449" s="12" t="s">
        <v>1097</v>
      </c>
      <c r="C1449" s="12" t="s">
        <v>1540</v>
      </c>
      <c r="D1449" s="12">
        <v>0</v>
      </c>
      <c r="E1449" s="77">
        <v>0</v>
      </c>
    </row>
    <row r="1450" spans="1:5" x14ac:dyDescent="0.25">
      <c r="A1450" s="34" t="s">
        <v>142</v>
      </c>
      <c r="B1450" s="34" t="s">
        <v>1097</v>
      </c>
      <c r="C1450" s="34" t="s">
        <v>1541</v>
      </c>
      <c r="D1450" s="34">
        <v>0</v>
      </c>
      <c r="E1450" s="76">
        <v>0</v>
      </c>
    </row>
    <row r="1451" spans="1:5" x14ac:dyDescent="0.25">
      <c r="A1451" s="12" t="s">
        <v>142</v>
      </c>
      <c r="B1451" s="12" t="s">
        <v>1097</v>
      </c>
      <c r="C1451" s="12" t="s">
        <v>1542</v>
      </c>
      <c r="D1451" s="12">
        <v>0</v>
      </c>
      <c r="E1451" s="77">
        <v>0</v>
      </c>
    </row>
    <row r="1452" spans="1:5" x14ac:dyDescent="0.25">
      <c r="A1452" s="34" t="s">
        <v>142</v>
      </c>
      <c r="B1452" s="34" t="s">
        <v>1097</v>
      </c>
      <c r="C1452" s="34" t="s">
        <v>1543</v>
      </c>
      <c r="D1452" s="34">
        <v>0</v>
      </c>
      <c r="E1452" s="76">
        <v>0</v>
      </c>
    </row>
    <row r="1453" spans="1:5" x14ac:dyDescent="0.25">
      <c r="A1453" s="32" t="s">
        <v>142</v>
      </c>
      <c r="B1453" s="32" t="s">
        <v>1097</v>
      </c>
      <c r="C1453" s="32" t="s">
        <v>1544</v>
      </c>
      <c r="D1453" s="32">
        <v>0</v>
      </c>
      <c r="E1453" s="56">
        <v>0</v>
      </c>
    </row>
    <row r="1454" spans="1:5" x14ac:dyDescent="0.25">
      <c r="A1454" s="34" t="s">
        <v>142</v>
      </c>
      <c r="B1454" s="34" t="s">
        <v>1097</v>
      </c>
      <c r="C1454" s="34" t="s">
        <v>1545</v>
      </c>
      <c r="D1454" s="34">
        <v>0</v>
      </c>
      <c r="E1454" s="76">
        <v>0</v>
      </c>
    </row>
    <row r="1455" spans="1:5" x14ac:dyDescent="0.25">
      <c r="A1455" s="32" t="s">
        <v>142</v>
      </c>
      <c r="B1455" s="32" t="s">
        <v>1097</v>
      </c>
      <c r="C1455" s="32" t="s">
        <v>1546</v>
      </c>
      <c r="D1455" s="32">
        <v>0</v>
      </c>
      <c r="E1455" s="56">
        <v>0</v>
      </c>
    </row>
    <row r="1456" spans="1:5" x14ac:dyDescent="0.25">
      <c r="A1456" s="34" t="s">
        <v>142</v>
      </c>
      <c r="B1456" s="34" t="s">
        <v>1097</v>
      </c>
      <c r="C1456" s="34" t="s">
        <v>1547</v>
      </c>
      <c r="D1456" s="34">
        <v>0</v>
      </c>
      <c r="E1456" s="76">
        <v>0</v>
      </c>
    </row>
    <row r="1457" spans="1:5" x14ac:dyDescent="0.25">
      <c r="A1457" s="12" t="s">
        <v>142</v>
      </c>
      <c r="B1457" s="12" t="s">
        <v>1097</v>
      </c>
      <c r="C1457" s="12" t="s">
        <v>1548</v>
      </c>
      <c r="D1457" s="12">
        <v>0</v>
      </c>
      <c r="E1457" s="77">
        <v>0</v>
      </c>
    </row>
    <row r="1458" spans="1:5" x14ac:dyDescent="0.25">
      <c r="A1458" s="34" t="s">
        <v>142</v>
      </c>
      <c r="B1458" s="34" t="s">
        <v>1097</v>
      </c>
      <c r="C1458" s="34" t="s">
        <v>1549</v>
      </c>
      <c r="D1458" s="34">
        <v>0</v>
      </c>
      <c r="E1458" s="76">
        <v>0</v>
      </c>
    </row>
    <row r="1459" spans="1:5" x14ac:dyDescent="0.25">
      <c r="A1459" s="12" t="s">
        <v>142</v>
      </c>
      <c r="B1459" s="12" t="s">
        <v>1097</v>
      </c>
      <c r="C1459" s="12" t="s">
        <v>1550</v>
      </c>
      <c r="D1459" s="12">
        <v>0</v>
      </c>
      <c r="E1459" s="77">
        <v>0</v>
      </c>
    </row>
    <row r="1460" spans="1:5" x14ac:dyDescent="0.25">
      <c r="A1460" s="34" t="s">
        <v>142</v>
      </c>
      <c r="B1460" s="34" t="s">
        <v>1097</v>
      </c>
      <c r="C1460" s="34" t="s">
        <v>1551</v>
      </c>
      <c r="D1460" s="34">
        <v>0</v>
      </c>
      <c r="E1460" s="76">
        <v>0</v>
      </c>
    </row>
    <row r="1461" spans="1:5" x14ac:dyDescent="0.25">
      <c r="A1461" s="12" t="s">
        <v>142</v>
      </c>
      <c r="B1461" s="12" t="s">
        <v>1097</v>
      </c>
      <c r="C1461" s="12" t="s">
        <v>1552</v>
      </c>
      <c r="D1461" s="12">
        <v>0</v>
      </c>
      <c r="E1461" s="77">
        <v>0</v>
      </c>
    </row>
    <row r="1462" spans="1:5" x14ac:dyDescent="0.25">
      <c r="A1462" s="34" t="s">
        <v>142</v>
      </c>
      <c r="B1462" s="34" t="s">
        <v>1097</v>
      </c>
      <c r="C1462" s="34" t="s">
        <v>1553</v>
      </c>
      <c r="D1462" s="34">
        <v>0</v>
      </c>
      <c r="E1462" s="76">
        <v>0</v>
      </c>
    </row>
    <row r="1463" spans="1:5" x14ac:dyDescent="0.25">
      <c r="A1463" s="32" t="s">
        <v>142</v>
      </c>
      <c r="B1463" s="32" t="s">
        <v>1097</v>
      </c>
      <c r="C1463" s="32" t="s">
        <v>1554</v>
      </c>
      <c r="D1463" s="32">
        <v>0</v>
      </c>
      <c r="E1463" s="56">
        <v>0</v>
      </c>
    </row>
    <row r="1464" spans="1:5" x14ac:dyDescent="0.25">
      <c r="A1464" s="34" t="s">
        <v>142</v>
      </c>
      <c r="B1464" s="34" t="s">
        <v>1097</v>
      </c>
      <c r="C1464" s="34" t="s">
        <v>1555</v>
      </c>
      <c r="D1464" s="34">
        <v>0</v>
      </c>
      <c r="E1464" s="76">
        <v>0</v>
      </c>
    </row>
    <row r="1465" spans="1:5" x14ac:dyDescent="0.25">
      <c r="A1465" s="12" t="s">
        <v>142</v>
      </c>
      <c r="B1465" s="12" t="s">
        <v>1097</v>
      </c>
      <c r="C1465" s="12" t="s">
        <v>1556</v>
      </c>
      <c r="D1465" s="12">
        <v>0</v>
      </c>
      <c r="E1465" s="77">
        <v>0</v>
      </c>
    </row>
    <row r="1466" spans="1:5" x14ac:dyDescent="0.25">
      <c r="A1466" s="34" t="s">
        <v>142</v>
      </c>
      <c r="B1466" s="34" t="s">
        <v>1097</v>
      </c>
      <c r="C1466" s="34" t="s">
        <v>1557</v>
      </c>
      <c r="D1466" s="34">
        <v>0</v>
      </c>
      <c r="E1466" s="76">
        <v>0</v>
      </c>
    </row>
    <row r="1467" spans="1:5" x14ac:dyDescent="0.25">
      <c r="A1467" s="12" t="s">
        <v>142</v>
      </c>
      <c r="B1467" s="12" t="s">
        <v>1097</v>
      </c>
      <c r="C1467" s="12" t="s">
        <v>1558</v>
      </c>
      <c r="D1467" s="12">
        <v>0</v>
      </c>
      <c r="E1467" s="77">
        <v>0</v>
      </c>
    </row>
    <row r="1468" spans="1:5" x14ac:dyDescent="0.25">
      <c r="A1468" s="34" t="s">
        <v>142</v>
      </c>
      <c r="B1468" s="34" t="s">
        <v>1097</v>
      </c>
      <c r="C1468" s="34" t="s">
        <v>1559</v>
      </c>
      <c r="D1468" s="34">
        <v>0</v>
      </c>
      <c r="E1468" s="76">
        <v>0</v>
      </c>
    </row>
    <row r="1469" spans="1:5" x14ac:dyDescent="0.25">
      <c r="A1469" s="12" t="s">
        <v>142</v>
      </c>
      <c r="B1469" s="12" t="s">
        <v>1097</v>
      </c>
      <c r="C1469" s="12" t="s">
        <v>1560</v>
      </c>
      <c r="D1469" s="12">
        <v>0</v>
      </c>
      <c r="E1469" s="77">
        <v>0</v>
      </c>
    </row>
    <row r="1470" spans="1:5" x14ac:dyDescent="0.25">
      <c r="A1470" s="34" t="s">
        <v>142</v>
      </c>
      <c r="B1470" s="34" t="s">
        <v>1097</v>
      </c>
      <c r="C1470" s="34" t="s">
        <v>1561</v>
      </c>
      <c r="D1470" s="34">
        <v>0</v>
      </c>
      <c r="E1470" s="76">
        <v>0</v>
      </c>
    </row>
    <row r="1471" spans="1:5" x14ac:dyDescent="0.25">
      <c r="A1471" s="32" t="s">
        <v>142</v>
      </c>
      <c r="B1471" s="32" t="s">
        <v>1097</v>
      </c>
      <c r="C1471" s="32" t="s">
        <v>1562</v>
      </c>
      <c r="D1471" s="32">
        <v>0</v>
      </c>
      <c r="E1471" s="56">
        <v>0</v>
      </c>
    </row>
    <row r="1472" spans="1:5" x14ac:dyDescent="0.25">
      <c r="A1472" s="34" t="s">
        <v>142</v>
      </c>
      <c r="B1472" s="34" t="s">
        <v>1097</v>
      </c>
      <c r="C1472" s="34" t="s">
        <v>1563</v>
      </c>
      <c r="D1472" s="34">
        <v>0</v>
      </c>
      <c r="E1472" s="76">
        <v>0</v>
      </c>
    </row>
    <row r="1473" spans="1:5" x14ac:dyDescent="0.25">
      <c r="A1473" s="32" t="s">
        <v>142</v>
      </c>
      <c r="B1473" s="32" t="s">
        <v>1097</v>
      </c>
      <c r="C1473" s="32" t="s">
        <v>1564</v>
      </c>
      <c r="D1473" s="32">
        <v>0</v>
      </c>
      <c r="E1473" s="56">
        <v>0</v>
      </c>
    </row>
    <row r="1474" spans="1:5" x14ac:dyDescent="0.25">
      <c r="A1474" s="34" t="s">
        <v>142</v>
      </c>
      <c r="B1474" s="34" t="s">
        <v>1097</v>
      </c>
      <c r="C1474" s="34" t="s">
        <v>1565</v>
      </c>
      <c r="D1474" s="34">
        <v>0</v>
      </c>
      <c r="E1474" s="76">
        <v>0</v>
      </c>
    </row>
    <row r="1475" spans="1:5" x14ac:dyDescent="0.25">
      <c r="A1475" s="12" t="s">
        <v>142</v>
      </c>
      <c r="B1475" s="12" t="s">
        <v>1097</v>
      </c>
      <c r="C1475" s="12" t="s">
        <v>1566</v>
      </c>
      <c r="D1475" s="12">
        <v>0</v>
      </c>
      <c r="E1475" s="77">
        <v>0</v>
      </c>
    </row>
    <row r="1476" spans="1:5" x14ac:dyDescent="0.25">
      <c r="A1476" s="34" t="s">
        <v>142</v>
      </c>
      <c r="B1476" s="34" t="s">
        <v>1097</v>
      </c>
      <c r="C1476" s="34" t="s">
        <v>1567</v>
      </c>
      <c r="D1476" s="34">
        <v>0</v>
      </c>
      <c r="E1476" s="76">
        <v>0</v>
      </c>
    </row>
    <row r="1477" spans="1:5" x14ac:dyDescent="0.25">
      <c r="A1477" s="12" t="s">
        <v>142</v>
      </c>
      <c r="B1477" s="12" t="s">
        <v>1097</v>
      </c>
      <c r="C1477" s="12" t="s">
        <v>1568</v>
      </c>
      <c r="D1477" s="12">
        <v>0</v>
      </c>
      <c r="E1477" s="77">
        <v>0</v>
      </c>
    </row>
    <row r="1478" spans="1:5" x14ac:dyDescent="0.25">
      <c r="A1478" s="34" t="s">
        <v>142</v>
      </c>
      <c r="B1478" s="34" t="s">
        <v>1097</v>
      </c>
      <c r="C1478" s="34" t="s">
        <v>1569</v>
      </c>
      <c r="D1478" s="34">
        <v>0</v>
      </c>
      <c r="E1478" s="76">
        <v>0</v>
      </c>
    </row>
    <row r="1479" spans="1:5" x14ac:dyDescent="0.25">
      <c r="A1479" s="12" t="s">
        <v>142</v>
      </c>
      <c r="B1479" s="12" t="s">
        <v>1097</v>
      </c>
      <c r="C1479" s="12" t="s">
        <v>1570</v>
      </c>
      <c r="D1479" s="12">
        <v>0</v>
      </c>
      <c r="E1479" s="77">
        <v>0</v>
      </c>
    </row>
    <row r="1480" spans="1:5" x14ac:dyDescent="0.25">
      <c r="A1480" s="34" t="s">
        <v>142</v>
      </c>
      <c r="B1480" s="34" t="s">
        <v>1097</v>
      </c>
      <c r="C1480" s="34" t="s">
        <v>1571</v>
      </c>
      <c r="D1480" s="34">
        <v>0</v>
      </c>
      <c r="E1480" s="76">
        <v>0</v>
      </c>
    </row>
    <row r="1481" spans="1:5" x14ac:dyDescent="0.25">
      <c r="A1481" s="32" t="s">
        <v>142</v>
      </c>
      <c r="B1481" s="32" t="s">
        <v>1097</v>
      </c>
      <c r="C1481" s="32" t="s">
        <v>1572</v>
      </c>
      <c r="D1481" s="32">
        <v>0</v>
      </c>
      <c r="E1481" s="56">
        <v>0</v>
      </c>
    </row>
    <row r="1482" spans="1:5" x14ac:dyDescent="0.25">
      <c r="A1482" s="34" t="s">
        <v>142</v>
      </c>
      <c r="B1482" s="34" t="s">
        <v>1097</v>
      </c>
      <c r="C1482" s="34" t="s">
        <v>1573</v>
      </c>
      <c r="D1482" s="34">
        <v>0</v>
      </c>
      <c r="E1482" s="76">
        <v>0</v>
      </c>
    </row>
    <row r="1483" spans="1:5" x14ac:dyDescent="0.25">
      <c r="A1483" s="12" t="s">
        <v>142</v>
      </c>
      <c r="B1483" s="12" t="s">
        <v>1097</v>
      </c>
      <c r="C1483" s="12" t="s">
        <v>1574</v>
      </c>
      <c r="D1483" s="12">
        <v>0</v>
      </c>
      <c r="E1483" s="77">
        <v>0</v>
      </c>
    </row>
    <row r="1484" spans="1:5" x14ac:dyDescent="0.25">
      <c r="A1484" s="34" t="s">
        <v>142</v>
      </c>
      <c r="B1484" s="34" t="s">
        <v>1097</v>
      </c>
      <c r="C1484" s="34" t="s">
        <v>1575</v>
      </c>
      <c r="D1484" s="34">
        <v>0</v>
      </c>
      <c r="E1484" s="76">
        <v>0</v>
      </c>
    </row>
    <row r="1485" spans="1:5" x14ac:dyDescent="0.25">
      <c r="A1485" s="12" t="s">
        <v>142</v>
      </c>
      <c r="B1485" s="12" t="s">
        <v>1097</v>
      </c>
      <c r="C1485" s="12" t="s">
        <v>1576</v>
      </c>
      <c r="D1485" s="12">
        <v>0</v>
      </c>
      <c r="E1485" s="77">
        <v>0</v>
      </c>
    </row>
    <row r="1486" spans="1:5" x14ac:dyDescent="0.25">
      <c r="A1486" s="34" t="s">
        <v>142</v>
      </c>
      <c r="B1486" s="34" t="s">
        <v>1097</v>
      </c>
      <c r="C1486" s="34" t="s">
        <v>1577</v>
      </c>
      <c r="D1486" s="34">
        <v>0</v>
      </c>
      <c r="E1486" s="76">
        <v>0</v>
      </c>
    </row>
    <row r="1487" spans="1:5" x14ac:dyDescent="0.25">
      <c r="A1487" s="12" t="s">
        <v>142</v>
      </c>
      <c r="B1487" s="12" t="s">
        <v>1097</v>
      </c>
      <c r="C1487" s="12" t="s">
        <v>1578</v>
      </c>
      <c r="D1487" s="12">
        <v>0</v>
      </c>
      <c r="E1487" s="77">
        <v>0</v>
      </c>
    </row>
    <row r="1488" spans="1:5" x14ac:dyDescent="0.25">
      <c r="A1488" s="34" t="s">
        <v>142</v>
      </c>
      <c r="B1488" s="34" t="s">
        <v>1097</v>
      </c>
      <c r="C1488" s="34" t="s">
        <v>1579</v>
      </c>
      <c r="D1488" s="34">
        <v>0</v>
      </c>
      <c r="E1488" s="76">
        <v>0</v>
      </c>
    </row>
    <row r="1489" spans="1:5" x14ac:dyDescent="0.25">
      <c r="A1489" s="32" t="s">
        <v>142</v>
      </c>
      <c r="B1489" s="32" t="s">
        <v>1097</v>
      </c>
      <c r="C1489" s="32" t="s">
        <v>1580</v>
      </c>
      <c r="D1489" s="32">
        <v>0</v>
      </c>
      <c r="E1489" s="56">
        <v>0</v>
      </c>
    </row>
    <row r="1490" spans="1:5" x14ac:dyDescent="0.25">
      <c r="A1490" s="34" t="s">
        <v>142</v>
      </c>
      <c r="B1490" s="34" t="s">
        <v>1097</v>
      </c>
      <c r="C1490" s="34" t="s">
        <v>1581</v>
      </c>
      <c r="D1490" s="34">
        <v>0</v>
      </c>
      <c r="E1490" s="76">
        <v>0</v>
      </c>
    </row>
    <row r="1491" spans="1:5" x14ac:dyDescent="0.25">
      <c r="A1491" s="32" t="s">
        <v>142</v>
      </c>
      <c r="B1491" s="32" t="s">
        <v>1097</v>
      </c>
      <c r="C1491" s="32" t="s">
        <v>1582</v>
      </c>
      <c r="D1491" s="32">
        <v>0</v>
      </c>
      <c r="E1491" s="56">
        <v>0</v>
      </c>
    </row>
    <row r="1492" spans="1:5" x14ac:dyDescent="0.25">
      <c r="A1492" s="34" t="s">
        <v>142</v>
      </c>
      <c r="B1492" s="34" t="s">
        <v>1097</v>
      </c>
      <c r="C1492" s="34" t="s">
        <v>1583</v>
      </c>
      <c r="D1492" s="34">
        <v>0</v>
      </c>
      <c r="E1492" s="76">
        <v>0</v>
      </c>
    </row>
    <row r="1493" spans="1:5" x14ac:dyDescent="0.25">
      <c r="A1493" s="12" t="s">
        <v>142</v>
      </c>
      <c r="B1493" s="12" t="s">
        <v>1097</v>
      </c>
      <c r="C1493" s="12" t="s">
        <v>1584</v>
      </c>
      <c r="D1493" s="12">
        <v>0</v>
      </c>
      <c r="E1493" s="77">
        <v>0</v>
      </c>
    </row>
    <row r="1494" spans="1:5" x14ac:dyDescent="0.25">
      <c r="A1494" s="34" t="s">
        <v>142</v>
      </c>
      <c r="B1494" s="34" t="s">
        <v>1097</v>
      </c>
      <c r="C1494" s="34" t="s">
        <v>1585</v>
      </c>
      <c r="D1494" s="34">
        <v>0</v>
      </c>
      <c r="E1494" s="76">
        <v>0</v>
      </c>
    </row>
    <row r="1495" spans="1:5" x14ac:dyDescent="0.25">
      <c r="A1495" s="12" t="s">
        <v>142</v>
      </c>
      <c r="B1495" s="12" t="s">
        <v>1097</v>
      </c>
      <c r="C1495" s="12" t="s">
        <v>1586</v>
      </c>
      <c r="D1495" s="12">
        <v>0</v>
      </c>
      <c r="E1495" s="77">
        <v>0</v>
      </c>
    </row>
    <row r="1496" spans="1:5" x14ac:dyDescent="0.25">
      <c r="A1496" s="34" t="s">
        <v>142</v>
      </c>
      <c r="B1496" s="34" t="s">
        <v>1097</v>
      </c>
      <c r="C1496" s="34" t="s">
        <v>1587</v>
      </c>
      <c r="D1496" s="34">
        <v>0</v>
      </c>
      <c r="E1496" s="76">
        <v>0</v>
      </c>
    </row>
    <row r="1497" spans="1:5" x14ac:dyDescent="0.25">
      <c r="A1497" s="12" t="s">
        <v>142</v>
      </c>
      <c r="B1497" s="12" t="s">
        <v>1097</v>
      </c>
      <c r="C1497" s="12" t="s">
        <v>1588</v>
      </c>
      <c r="D1497" s="12">
        <v>0</v>
      </c>
      <c r="E1497" s="77">
        <v>0</v>
      </c>
    </row>
    <row r="1498" spans="1:5" x14ac:dyDescent="0.25">
      <c r="A1498" s="34" t="s">
        <v>142</v>
      </c>
      <c r="B1498" s="34" t="s">
        <v>1097</v>
      </c>
      <c r="C1498" s="34" t="s">
        <v>1589</v>
      </c>
      <c r="D1498" s="34">
        <v>0</v>
      </c>
      <c r="E1498" s="76">
        <v>0</v>
      </c>
    </row>
    <row r="1499" spans="1:5" x14ac:dyDescent="0.25">
      <c r="A1499" s="32" t="s">
        <v>142</v>
      </c>
      <c r="B1499" s="32" t="s">
        <v>1097</v>
      </c>
      <c r="C1499" s="32" t="s">
        <v>1590</v>
      </c>
      <c r="D1499" s="32">
        <v>0</v>
      </c>
      <c r="E1499" s="56">
        <v>0</v>
      </c>
    </row>
    <row r="1500" spans="1:5" x14ac:dyDescent="0.25">
      <c r="A1500" s="34" t="s">
        <v>142</v>
      </c>
      <c r="B1500" s="34" t="s">
        <v>1097</v>
      </c>
      <c r="C1500" s="34" t="s">
        <v>1591</v>
      </c>
      <c r="D1500" s="34">
        <v>0</v>
      </c>
      <c r="E1500" s="76">
        <v>0</v>
      </c>
    </row>
    <row r="1501" spans="1:5" x14ac:dyDescent="0.25">
      <c r="A1501" s="12" t="s">
        <v>142</v>
      </c>
      <c r="B1501" s="12" t="s">
        <v>1097</v>
      </c>
      <c r="C1501" s="12" t="s">
        <v>1592</v>
      </c>
      <c r="D1501" s="12">
        <v>0</v>
      </c>
      <c r="E1501" s="77">
        <v>0</v>
      </c>
    </row>
    <row r="1502" spans="1:5" x14ac:dyDescent="0.25">
      <c r="A1502" s="34" t="s">
        <v>142</v>
      </c>
      <c r="B1502" s="34" t="s">
        <v>1097</v>
      </c>
      <c r="C1502" s="34" t="s">
        <v>1593</v>
      </c>
      <c r="D1502" s="34">
        <v>0</v>
      </c>
      <c r="E1502" s="76">
        <v>0</v>
      </c>
    </row>
    <row r="1503" spans="1:5" x14ac:dyDescent="0.25">
      <c r="A1503" s="12" t="s">
        <v>142</v>
      </c>
      <c r="B1503" s="12" t="s">
        <v>1097</v>
      </c>
      <c r="C1503" s="12" t="s">
        <v>1594</v>
      </c>
      <c r="D1503" s="12">
        <v>0</v>
      </c>
      <c r="E1503" s="77">
        <v>0</v>
      </c>
    </row>
    <row r="1504" spans="1:5" x14ac:dyDescent="0.25">
      <c r="A1504" s="34" t="s">
        <v>142</v>
      </c>
      <c r="B1504" s="34" t="s">
        <v>1097</v>
      </c>
      <c r="C1504" s="34" t="s">
        <v>1595</v>
      </c>
      <c r="D1504" s="34">
        <v>0</v>
      </c>
      <c r="E1504" s="76">
        <v>0</v>
      </c>
    </row>
    <row r="1505" spans="1:5" x14ac:dyDescent="0.25">
      <c r="A1505" s="12" t="s">
        <v>142</v>
      </c>
      <c r="B1505" s="12" t="s">
        <v>1097</v>
      </c>
      <c r="C1505" s="12" t="s">
        <v>1596</v>
      </c>
      <c r="D1505" s="12">
        <v>0</v>
      </c>
      <c r="E1505" s="77">
        <v>0</v>
      </c>
    </row>
    <row r="1506" spans="1:5" x14ac:dyDescent="0.25">
      <c r="A1506" s="34" t="s">
        <v>142</v>
      </c>
      <c r="B1506" s="34" t="s">
        <v>1097</v>
      </c>
      <c r="C1506" s="34" t="s">
        <v>1597</v>
      </c>
      <c r="D1506" s="34">
        <v>0</v>
      </c>
      <c r="E1506" s="76">
        <v>0</v>
      </c>
    </row>
    <row r="1507" spans="1:5" x14ac:dyDescent="0.25">
      <c r="A1507" s="32" t="s">
        <v>142</v>
      </c>
      <c r="B1507" s="32" t="s">
        <v>1097</v>
      </c>
      <c r="C1507" s="32" t="s">
        <v>1598</v>
      </c>
      <c r="D1507" s="32">
        <v>0</v>
      </c>
      <c r="E1507" s="56">
        <v>0</v>
      </c>
    </row>
    <row r="1508" spans="1:5" x14ac:dyDescent="0.25">
      <c r="A1508" s="34" t="s">
        <v>142</v>
      </c>
      <c r="B1508" s="34" t="s">
        <v>1097</v>
      </c>
      <c r="C1508" s="34" t="s">
        <v>1599</v>
      </c>
      <c r="D1508" s="34">
        <v>0</v>
      </c>
      <c r="E1508" s="76">
        <v>0</v>
      </c>
    </row>
    <row r="1509" spans="1:5" x14ac:dyDescent="0.25">
      <c r="A1509" s="32" t="s">
        <v>142</v>
      </c>
      <c r="B1509" s="32" t="s">
        <v>1097</v>
      </c>
      <c r="C1509" s="32" t="s">
        <v>1600</v>
      </c>
      <c r="D1509" s="32">
        <v>0</v>
      </c>
      <c r="E1509" s="56">
        <v>0</v>
      </c>
    </row>
    <row r="1510" spans="1:5" x14ac:dyDescent="0.25">
      <c r="A1510" s="34" t="s">
        <v>142</v>
      </c>
      <c r="B1510" s="34" t="s">
        <v>1097</v>
      </c>
      <c r="C1510" s="34" t="s">
        <v>1601</v>
      </c>
      <c r="D1510" s="34">
        <v>0</v>
      </c>
      <c r="E1510" s="76">
        <v>0</v>
      </c>
    </row>
    <row r="1511" spans="1:5" x14ac:dyDescent="0.25">
      <c r="A1511" s="12" t="s">
        <v>142</v>
      </c>
      <c r="B1511" s="12" t="s">
        <v>1097</v>
      </c>
      <c r="C1511" s="12" t="s">
        <v>1602</v>
      </c>
      <c r="D1511" s="12">
        <v>0</v>
      </c>
      <c r="E1511" s="77">
        <v>0</v>
      </c>
    </row>
    <row r="1512" spans="1:5" x14ac:dyDescent="0.25">
      <c r="A1512" s="34" t="s">
        <v>142</v>
      </c>
      <c r="B1512" s="34" t="s">
        <v>1097</v>
      </c>
      <c r="C1512" s="34" t="s">
        <v>1603</v>
      </c>
      <c r="D1512" s="34">
        <v>0</v>
      </c>
      <c r="E1512" s="76">
        <v>0</v>
      </c>
    </row>
    <row r="1513" spans="1:5" x14ac:dyDescent="0.25">
      <c r="A1513" s="12" t="s">
        <v>142</v>
      </c>
      <c r="B1513" s="12" t="s">
        <v>1097</v>
      </c>
      <c r="C1513" s="12" t="s">
        <v>1604</v>
      </c>
      <c r="D1513" s="12">
        <v>0</v>
      </c>
      <c r="E1513" s="77">
        <v>0</v>
      </c>
    </row>
    <row r="1514" spans="1:5" x14ac:dyDescent="0.25">
      <c r="A1514" s="34" t="s">
        <v>142</v>
      </c>
      <c r="B1514" s="34" t="s">
        <v>1097</v>
      </c>
      <c r="C1514" s="34" t="s">
        <v>1605</v>
      </c>
      <c r="D1514" s="34">
        <v>0</v>
      </c>
      <c r="E1514" s="76">
        <v>0</v>
      </c>
    </row>
    <row r="1515" spans="1:5" x14ac:dyDescent="0.25">
      <c r="A1515" s="12" t="s">
        <v>142</v>
      </c>
      <c r="B1515" s="12" t="s">
        <v>1097</v>
      </c>
      <c r="C1515" s="12" t="s">
        <v>1606</v>
      </c>
      <c r="D1515" s="12">
        <v>0</v>
      </c>
      <c r="E1515" s="77">
        <v>0</v>
      </c>
    </row>
    <row r="1516" spans="1:5" x14ac:dyDescent="0.25">
      <c r="A1516" s="34" t="s">
        <v>142</v>
      </c>
      <c r="B1516" s="34" t="s">
        <v>1097</v>
      </c>
      <c r="C1516" s="34" t="s">
        <v>1607</v>
      </c>
      <c r="D1516" s="34">
        <v>0</v>
      </c>
      <c r="E1516" s="76">
        <v>0</v>
      </c>
    </row>
    <row r="1517" spans="1:5" x14ac:dyDescent="0.25">
      <c r="A1517" s="32" t="s">
        <v>142</v>
      </c>
      <c r="B1517" s="32" t="s">
        <v>1097</v>
      </c>
      <c r="C1517" s="32" t="s">
        <v>1608</v>
      </c>
      <c r="D1517" s="32">
        <v>0</v>
      </c>
      <c r="E1517" s="56">
        <v>0</v>
      </c>
    </row>
    <row r="1518" spans="1:5" x14ac:dyDescent="0.25">
      <c r="A1518" s="34" t="s">
        <v>142</v>
      </c>
      <c r="B1518" s="34" t="s">
        <v>1097</v>
      </c>
      <c r="C1518" s="34" t="s">
        <v>1609</v>
      </c>
      <c r="D1518" s="34">
        <v>0</v>
      </c>
      <c r="E1518" s="76">
        <v>0</v>
      </c>
    </row>
    <row r="1519" spans="1:5" x14ac:dyDescent="0.25">
      <c r="A1519" s="12" t="s">
        <v>142</v>
      </c>
      <c r="B1519" s="12" t="s">
        <v>1097</v>
      </c>
      <c r="C1519" s="12" t="s">
        <v>1610</v>
      </c>
      <c r="D1519" s="12">
        <v>0</v>
      </c>
      <c r="E1519" s="77">
        <v>0</v>
      </c>
    </row>
    <row r="1520" spans="1:5" x14ac:dyDescent="0.25">
      <c r="A1520" s="34" t="s">
        <v>142</v>
      </c>
      <c r="B1520" s="34" t="s">
        <v>1097</v>
      </c>
      <c r="C1520" s="34" t="s">
        <v>1611</v>
      </c>
      <c r="D1520" s="34">
        <v>0</v>
      </c>
      <c r="E1520" s="76">
        <v>0</v>
      </c>
    </row>
    <row r="1521" spans="1:5" x14ac:dyDescent="0.25">
      <c r="A1521" s="12" t="s">
        <v>142</v>
      </c>
      <c r="B1521" s="12" t="s">
        <v>1097</v>
      </c>
      <c r="C1521" s="12" t="s">
        <v>1612</v>
      </c>
      <c r="D1521" s="12">
        <v>0</v>
      </c>
      <c r="E1521" s="77">
        <v>0</v>
      </c>
    </row>
    <row r="1522" spans="1:5" x14ac:dyDescent="0.25">
      <c r="A1522" s="34" t="s">
        <v>142</v>
      </c>
      <c r="B1522" s="34" t="s">
        <v>1097</v>
      </c>
      <c r="C1522" s="34" t="s">
        <v>1613</v>
      </c>
      <c r="D1522" s="34">
        <v>0</v>
      </c>
      <c r="E1522" s="76">
        <v>0</v>
      </c>
    </row>
    <row r="1523" spans="1:5" x14ac:dyDescent="0.25">
      <c r="A1523" s="12" t="s">
        <v>142</v>
      </c>
      <c r="B1523" s="12" t="s">
        <v>1097</v>
      </c>
      <c r="C1523" s="12" t="s">
        <v>1614</v>
      </c>
      <c r="D1523" s="12">
        <v>0</v>
      </c>
      <c r="E1523" s="77">
        <v>0</v>
      </c>
    </row>
    <row r="1524" spans="1:5" x14ac:dyDescent="0.25">
      <c r="A1524" s="34" t="s">
        <v>142</v>
      </c>
      <c r="B1524" s="34" t="s">
        <v>1097</v>
      </c>
      <c r="C1524" s="34" t="s">
        <v>1615</v>
      </c>
      <c r="D1524" s="34">
        <v>0</v>
      </c>
      <c r="E1524" s="76">
        <v>0</v>
      </c>
    </row>
    <row r="1525" spans="1:5" x14ac:dyDescent="0.25">
      <c r="A1525" s="32" t="s">
        <v>142</v>
      </c>
      <c r="B1525" s="32" t="s">
        <v>1097</v>
      </c>
      <c r="C1525" s="32" t="s">
        <v>1616</v>
      </c>
      <c r="D1525" s="32">
        <v>0</v>
      </c>
      <c r="E1525" s="56">
        <v>0</v>
      </c>
    </row>
    <row r="1526" spans="1:5" x14ac:dyDescent="0.25">
      <c r="A1526" s="34" t="s">
        <v>142</v>
      </c>
      <c r="B1526" s="34" t="s">
        <v>1097</v>
      </c>
      <c r="C1526" s="34" t="s">
        <v>1617</v>
      </c>
      <c r="D1526" s="34">
        <v>0</v>
      </c>
      <c r="E1526" s="76">
        <v>0</v>
      </c>
    </row>
    <row r="1527" spans="1:5" x14ac:dyDescent="0.25">
      <c r="A1527" s="32" t="s">
        <v>142</v>
      </c>
      <c r="B1527" s="32" t="s">
        <v>1097</v>
      </c>
      <c r="C1527" s="32" t="s">
        <v>1618</v>
      </c>
      <c r="D1527" s="32">
        <v>0</v>
      </c>
      <c r="E1527" s="56">
        <v>0</v>
      </c>
    </row>
    <row r="1528" spans="1:5" x14ac:dyDescent="0.25">
      <c r="A1528" s="34" t="s">
        <v>142</v>
      </c>
      <c r="B1528" s="34" t="s">
        <v>1097</v>
      </c>
      <c r="C1528" s="34" t="s">
        <v>1619</v>
      </c>
      <c r="D1528" s="34">
        <v>0</v>
      </c>
      <c r="E1528" s="76">
        <v>0</v>
      </c>
    </row>
    <row r="1529" spans="1:5" x14ac:dyDescent="0.25">
      <c r="A1529" s="12" t="s">
        <v>142</v>
      </c>
      <c r="B1529" s="12" t="s">
        <v>1097</v>
      </c>
      <c r="C1529" s="12" t="s">
        <v>1620</v>
      </c>
      <c r="D1529" s="12">
        <v>0</v>
      </c>
      <c r="E1529" s="77">
        <v>0</v>
      </c>
    </row>
    <row r="1530" spans="1:5" x14ac:dyDescent="0.25">
      <c r="A1530" s="34" t="s">
        <v>142</v>
      </c>
      <c r="B1530" s="34" t="s">
        <v>1097</v>
      </c>
      <c r="C1530" s="34" t="s">
        <v>1621</v>
      </c>
      <c r="D1530" s="34">
        <v>0</v>
      </c>
      <c r="E1530" s="76">
        <v>0</v>
      </c>
    </row>
    <row r="1531" spans="1:5" x14ac:dyDescent="0.25">
      <c r="A1531" s="12" t="s">
        <v>142</v>
      </c>
      <c r="B1531" s="12" t="s">
        <v>1097</v>
      </c>
      <c r="C1531" s="12" t="s">
        <v>1622</v>
      </c>
      <c r="D1531" s="12">
        <v>0</v>
      </c>
      <c r="E1531" s="77">
        <v>0</v>
      </c>
    </row>
    <row r="1532" spans="1:5" x14ac:dyDescent="0.25">
      <c r="A1532" s="34" t="s">
        <v>142</v>
      </c>
      <c r="B1532" s="34" t="s">
        <v>1097</v>
      </c>
      <c r="C1532" s="34" t="s">
        <v>1623</v>
      </c>
      <c r="D1532" s="34">
        <v>0</v>
      </c>
      <c r="E1532" s="76">
        <v>0</v>
      </c>
    </row>
    <row r="1533" spans="1:5" x14ac:dyDescent="0.25">
      <c r="A1533" s="12" t="s">
        <v>142</v>
      </c>
      <c r="B1533" s="12" t="s">
        <v>1097</v>
      </c>
      <c r="C1533" s="12" t="s">
        <v>1624</v>
      </c>
      <c r="D1533" s="12">
        <v>0</v>
      </c>
      <c r="E1533" s="77">
        <v>0</v>
      </c>
    </row>
    <row r="1534" spans="1:5" x14ac:dyDescent="0.25">
      <c r="A1534" s="34" t="s">
        <v>142</v>
      </c>
      <c r="B1534" s="34" t="s">
        <v>1097</v>
      </c>
      <c r="C1534" s="34" t="s">
        <v>1625</v>
      </c>
      <c r="D1534" s="34">
        <v>0</v>
      </c>
      <c r="E1534" s="76">
        <v>0</v>
      </c>
    </row>
    <row r="1535" spans="1:5" x14ac:dyDescent="0.25">
      <c r="A1535" s="32" t="s">
        <v>142</v>
      </c>
      <c r="B1535" s="32" t="s">
        <v>1097</v>
      </c>
      <c r="C1535" s="32" t="s">
        <v>1626</v>
      </c>
      <c r="D1535" s="32">
        <v>0</v>
      </c>
      <c r="E1535" s="56">
        <v>0</v>
      </c>
    </row>
    <row r="1536" spans="1:5" x14ac:dyDescent="0.25">
      <c r="A1536" s="34" t="s">
        <v>142</v>
      </c>
      <c r="B1536" s="34" t="s">
        <v>1097</v>
      </c>
      <c r="C1536" s="34" t="s">
        <v>1627</v>
      </c>
      <c r="D1536" s="34">
        <v>0</v>
      </c>
      <c r="E1536" s="76">
        <v>0</v>
      </c>
    </row>
    <row r="1537" spans="1:5" x14ac:dyDescent="0.25">
      <c r="A1537" s="12" t="s">
        <v>142</v>
      </c>
      <c r="B1537" s="12" t="s">
        <v>1097</v>
      </c>
      <c r="C1537" s="12" t="s">
        <v>1628</v>
      </c>
      <c r="D1537" s="12">
        <v>0</v>
      </c>
      <c r="E1537" s="77">
        <v>0</v>
      </c>
    </row>
    <row r="1538" spans="1:5" x14ac:dyDescent="0.25">
      <c r="A1538" s="34" t="s">
        <v>142</v>
      </c>
      <c r="B1538" s="34" t="s">
        <v>1097</v>
      </c>
      <c r="C1538" s="34" t="s">
        <v>1629</v>
      </c>
      <c r="D1538" s="34">
        <v>0</v>
      </c>
      <c r="E1538" s="76">
        <v>0</v>
      </c>
    </row>
    <row r="1539" spans="1:5" x14ac:dyDescent="0.25">
      <c r="A1539" s="12" t="s">
        <v>142</v>
      </c>
      <c r="B1539" s="12" t="s">
        <v>1097</v>
      </c>
      <c r="C1539" s="12" t="s">
        <v>1630</v>
      </c>
      <c r="D1539" s="12">
        <v>0</v>
      </c>
      <c r="E1539" s="77">
        <v>0</v>
      </c>
    </row>
    <row r="1540" spans="1:5" x14ac:dyDescent="0.25">
      <c r="A1540" s="34" t="s">
        <v>142</v>
      </c>
      <c r="B1540" s="34" t="s">
        <v>1097</v>
      </c>
      <c r="C1540" s="34" t="s">
        <v>1631</v>
      </c>
      <c r="D1540" s="34">
        <v>0</v>
      </c>
      <c r="E1540" s="76">
        <v>0</v>
      </c>
    </row>
    <row r="1541" spans="1:5" x14ac:dyDescent="0.25">
      <c r="A1541" s="12" t="s">
        <v>142</v>
      </c>
      <c r="B1541" s="12" t="s">
        <v>1097</v>
      </c>
      <c r="C1541" s="12" t="s">
        <v>1632</v>
      </c>
      <c r="D1541" s="12">
        <v>0</v>
      </c>
      <c r="E1541" s="77">
        <v>0</v>
      </c>
    </row>
    <row r="1542" spans="1:5" x14ac:dyDescent="0.25">
      <c r="A1542" s="34" t="s">
        <v>142</v>
      </c>
      <c r="B1542" s="34" t="s">
        <v>1097</v>
      </c>
      <c r="C1542" s="34" t="s">
        <v>1633</v>
      </c>
      <c r="D1542" s="34">
        <v>0</v>
      </c>
      <c r="E1542" s="76">
        <v>0</v>
      </c>
    </row>
    <row r="1543" spans="1:5" x14ac:dyDescent="0.25">
      <c r="A1543" s="32" t="s">
        <v>142</v>
      </c>
      <c r="B1543" s="32" t="s">
        <v>1097</v>
      </c>
      <c r="C1543" s="32" t="s">
        <v>1634</v>
      </c>
      <c r="D1543" s="32">
        <v>0</v>
      </c>
      <c r="E1543" s="56">
        <v>0</v>
      </c>
    </row>
    <row r="1544" spans="1:5" x14ac:dyDescent="0.25">
      <c r="A1544" s="34" t="s">
        <v>142</v>
      </c>
      <c r="B1544" s="34" t="s">
        <v>1097</v>
      </c>
      <c r="C1544" s="34" t="s">
        <v>1635</v>
      </c>
      <c r="D1544" s="34">
        <v>0</v>
      </c>
      <c r="E1544" s="76">
        <v>0</v>
      </c>
    </row>
    <row r="1545" spans="1:5" x14ac:dyDescent="0.25">
      <c r="A1545" s="32" t="s">
        <v>142</v>
      </c>
      <c r="B1545" s="32" t="s">
        <v>1097</v>
      </c>
      <c r="C1545" s="32" t="s">
        <v>1636</v>
      </c>
      <c r="D1545" s="32">
        <v>0</v>
      </c>
      <c r="E1545" s="56">
        <v>0</v>
      </c>
    </row>
    <row r="1546" spans="1:5" x14ac:dyDescent="0.25">
      <c r="A1546" s="34" t="s">
        <v>142</v>
      </c>
      <c r="B1546" s="34" t="s">
        <v>1097</v>
      </c>
      <c r="C1546" s="34" t="s">
        <v>1637</v>
      </c>
      <c r="D1546" s="34">
        <v>0</v>
      </c>
      <c r="E1546" s="76">
        <v>0</v>
      </c>
    </row>
    <row r="1547" spans="1:5" x14ac:dyDescent="0.25">
      <c r="A1547" s="12" t="s">
        <v>142</v>
      </c>
      <c r="B1547" s="12" t="s">
        <v>1097</v>
      </c>
      <c r="C1547" s="12" t="s">
        <v>1638</v>
      </c>
      <c r="D1547" s="12">
        <v>0</v>
      </c>
      <c r="E1547" s="77">
        <v>0</v>
      </c>
    </row>
    <row r="1548" spans="1:5" x14ac:dyDescent="0.25">
      <c r="A1548" s="34" t="s">
        <v>142</v>
      </c>
      <c r="B1548" s="34" t="s">
        <v>1097</v>
      </c>
      <c r="C1548" s="34" t="s">
        <v>1639</v>
      </c>
      <c r="D1548" s="34">
        <v>0</v>
      </c>
      <c r="E1548" s="76">
        <v>0</v>
      </c>
    </row>
    <row r="1549" spans="1:5" x14ac:dyDescent="0.25">
      <c r="A1549" s="12" t="s">
        <v>142</v>
      </c>
      <c r="B1549" s="12" t="s">
        <v>1097</v>
      </c>
      <c r="C1549" s="12" t="s">
        <v>1640</v>
      </c>
      <c r="D1549" s="12">
        <v>0</v>
      </c>
      <c r="E1549" s="77">
        <v>0</v>
      </c>
    </row>
    <row r="1550" spans="1:5" x14ac:dyDescent="0.25">
      <c r="A1550" s="34" t="s">
        <v>142</v>
      </c>
      <c r="B1550" s="34" t="s">
        <v>1097</v>
      </c>
      <c r="C1550" s="34" t="s">
        <v>1641</v>
      </c>
      <c r="D1550" s="34">
        <v>0</v>
      </c>
      <c r="E1550" s="76">
        <v>0</v>
      </c>
    </row>
    <row r="1551" spans="1:5" x14ac:dyDescent="0.25">
      <c r="A1551" s="12" t="s">
        <v>142</v>
      </c>
      <c r="B1551" s="12" t="s">
        <v>1097</v>
      </c>
      <c r="C1551" s="12" t="s">
        <v>1642</v>
      </c>
      <c r="D1551" s="12">
        <v>0</v>
      </c>
      <c r="E1551" s="77">
        <v>0</v>
      </c>
    </row>
    <row r="1552" spans="1:5" x14ac:dyDescent="0.25">
      <c r="A1552" s="34" t="s">
        <v>142</v>
      </c>
      <c r="B1552" s="34" t="s">
        <v>1097</v>
      </c>
      <c r="C1552" s="34" t="s">
        <v>1643</v>
      </c>
      <c r="D1552" s="34">
        <v>0</v>
      </c>
      <c r="E1552" s="76">
        <v>0</v>
      </c>
    </row>
    <row r="1553" spans="1:5" x14ac:dyDescent="0.25">
      <c r="A1553" s="32" t="s">
        <v>142</v>
      </c>
      <c r="B1553" s="32" t="s">
        <v>1097</v>
      </c>
      <c r="C1553" s="32" t="s">
        <v>1644</v>
      </c>
      <c r="D1553" s="32">
        <v>0</v>
      </c>
      <c r="E1553" s="56">
        <v>0</v>
      </c>
    </row>
    <row r="1554" spans="1:5" x14ac:dyDescent="0.25">
      <c r="A1554" s="34" t="s">
        <v>142</v>
      </c>
      <c r="B1554" s="34" t="s">
        <v>1097</v>
      </c>
      <c r="C1554" s="34" t="s">
        <v>1645</v>
      </c>
      <c r="D1554" s="34">
        <v>0</v>
      </c>
      <c r="E1554" s="76">
        <v>0</v>
      </c>
    </row>
    <row r="1555" spans="1:5" x14ac:dyDescent="0.25">
      <c r="A1555" s="12" t="s">
        <v>142</v>
      </c>
      <c r="B1555" s="12" t="s">
        <v>1097</v>
      </c>
      <c r="C1555" s="12" t="s">
        <v>1646</v>
      </c>
      <c r="D1555" s="12">
        <v>0</v>
      </c>
      <c r="E1555" s="77">
        <v>0</v>
      </c>
    </row>
    <row r="1556" spans="1:5" x14ac:dyDescent="0.25">
      <c r="A1556" s="34" t="s">
        <v>142</v>
      </c>
      <c r="B1556" s="34" t="s">
        <v>1097</v>
      </c>
      <c r="C1556" s="34" t="s">
        <v>1647</v>
      </c>
      <c r="D1556" s="34">
        <v>0</v>
      </c>
      <c r="E1556" s="76">
        <v>0</v>
      </c>
    </row>
    <row r="1557" spans="1:5" x14ac:dyDescent="0.25">
      <c r="A1557" s="12" t="s">
        <v>142</v>
      </c>
      <c r="B1557" s="12" t="s">
        <v>1097</v>
      </c>
      <c r="C1557" s="12" t="s">
        <v>1648</v>
      </c>
      <c r="D1557" s="12">
        <v>0</v>
      </c>
      <c r="E1557" s="77">
        <v>0</v>
      </c>
    </row>
    <row r="1558" spans="1:5" x14ac:dyDescent="0.25">
      <c r="A1558" s="34" t="s">
        <v>142</v>
      </c>
      <c r="B1558" s="34" t="s">
        <v>1097</v>
      </c>
      <c r="C1558" s="34" t="s">
        <v>1649</v>
      </c>
      <c r="D1558" s="34">
        <v>0</v>
      </c>
      <c r="E1558" s="76">
        <v>0</v>
      </c>
    </row>
    <row r="1559" spans="1:5" x14ac:dyDescent="0.25">
      <c r="A1559" s="12" t="s">
        <v>142</v>
      </c>
      <c r="B1559" s="12" t="s">
        <v>1097</v>
      </c>
      <c r="C1559" s="12" t="s">
        <v>1650</v>
      </c>
      <c r="D1559" s="12">
        <v>0</v>
      </c>
      <c r="E1559" s="77">
        <v>0</v>
      </c>
    </row>
    <row r="1560" spans="1:5" x14ac:dyDescent="0.25">
      <c r="A1560" s="34" t="s">
        <v>142</v>
      </c>
      <c r="B1560" s="34" t="s">
        <v>1097</v>
      </c>
      <c r="C1560" s="34" t="s">
        <v>1651</v>
      </c>
      <c r="D1560" s="34">
        <v>0</v>
      </c>
      <c r="E1560" s="76">
        <v>0</v>
      </c>
    </row>
    <row r="1561" spans="1:5" x14ac:dyDescent="0.25">
      <c r="A1561" s="32" t="s">
        <v>142</v>
      </c>
      <c r="B1561" s="32" t="s">
        <v>1097</v>
      </c>
      <c r="C1561" s="32" t="s">
        <v>1652</v>
      </c>
      <c r="D1561" s="32">
        <v>0</v>
      </c>
      <c r="E1561" s="56">
        <v>0</v>
      </c>
    </row>
    <row r="1562" spans="1:5" x14ac:dyDescent="0.25">
      <c r="A1562" s="34" t="s">
        <v>142</v>
      </c>
      <c r="B1562" s="34" t="s">
        <v>1097</v>
      </c>
      <c r="C1562" s="34" t="s">
        <v>1653</v>
      </c>
      <c r="D1562" s="34">
        <v>0</v>
      </c>
      <c r="E1562" s="76">
        <v>0</v>
      </c>
    </row>
    <row r="1563" spans="1:5" x14ac:dyDescent="0.25">
      <c r="A1563" s="32" t="s">
        <v>142</v>
      </c>
      <c r="B1563" s="32" t="s">
        <v>1097</v>
      </c>
      <c r="C1563" s="32" t="s">
        <v>1654</v>
      </c>
      <c r="D1563" s="32">
        <v>0</v>
      </c>
      <c r="E1563" s="56">
        <v>0</v>
      </c>
    </row>
    <row r="1564" spans="1:5" x14ac:dyDescent="0.25">
      <c r="A1564" s="34" t="s">
        <v>142</v>
      </c>
      <c r="B1564" s="34" t="s">
        <v>1097</v>
      </c>
      <c r="C1564" s="34" t="s">
        <v>1655</v>
      </c>
      <c r="D1564" s="34">
        <v>0</v>
      </c>
      <c r="E1564" s="76">
        <v>0</v>
      </c>
    </row>
    <row r="1565" spans="1:5" x14ac:dyDescent="0.25">
      <c r="A1565" s="12" t="s">
        <v>142</v>
      </c>
      <c r="B1565" s="12" t="s">
        <v>1097</v>
      </c>
      <c r="C1565" s="12" t="s">
        <v>1656</v>
      </c>
      <c r="D1565" s="12">
        <v>0</v>
      </c>
      <c r="E1565" s="77">
        <v>0</v>
      </c>
    </row>
    <row r="1566" spans="1:5" x14ac:dyDescent="0.25">
      <c r="A1566" s="34" t="s">
        <v>142</v>
      </c>
      <c r="B1566" s="34" t="s">
        <v>1097</v>
      </c>
      <c r="C1566" s="34" t="s">
        <v>1657</v>
      </c>
      <c r="D1566" s="34">
        <v>0</v>
      </c>
      <c r="E1566" s="76">
        <v>0</v>
      </c>
    </row>
    <row r="1567" spans="1:5" x14ac:dyDescent="0.25">
      <c r="A1567" s="12" t="s">
        <v>142</v>
      </c>
      <c r="B1567" s="12" t="s">
        <v>1097</v>
      </c>
      <c r="C1567" s="12" t="s">
        <v>1658</v>
      </c>
      <c r="D1567" s="12">
        <v>0</v>
      </c>
      <c r="E1567" s="77">
        <v>0</v>
      </c>
    </row>
    <row r="1568" spans="1:5" x14ac:dyDescent="0.25">
      <c r="A1568" s="34" t="s">
        <v>142</v>
      </c>
      <c r="B1568" s="34" t="s">
        <v>1097</v>
      </c>
      <c r="C1568" s="34" t="s">
        <v>1659</v>
      </c>
      <c r="D1568" s="34">
        <v>0</v>
      </c>
      <c r="E1568" s="76">
        <v>0</v>
      </c>
    </row>
    <row r="1569" spans="1:5" x14ac:dyDescent="0.25">
      <c r="A1569" s="12" t="s">
        <v>142</v>
      </c>
      <c r="B1569" s="12" t="s">
        <v>1097</v>
      </c>
      <c r="C1569" s="12" t="s">
        <v>1660</v>
      </c>
      <c r="D1569" s="12">
        <v>0</v>
      </c>
      <c r="E1569" s="77">
        <v>0</v>
      </c>
    </row>
    <row r="1570" spans="1:5" x14ac:dyDescent="0.25">
      <c r="A1570" s="34" t="s">
        <v>142</v>
      </c>
      <c r="B1570" s="34" t="s">
        <v>1097</v>
      </c>
      <c r="C1570" s="34" t="s">
        <v>1661</v>
      </c>
      <c r="D1570" s="34">
        <v>0</v>
      </c>
      <c r="E1570" s="76">
        <v>0</v>
      </c>
    </row>
    <row r="1571" spans="1:5" x14ac:dyDescent="0.25">
      <c r="A1571" s="32" t="s">
        <v>142</v>
      </c>
      <c r="B1571" s="32" t="s">
        <v>1097</v>
      </c>
      <c r="C1571" s="32" t="s">
        <v>1662</v>
      </c>
      <c r="D1571" s="32">
        <v>0</v>
      </c>
      <c r="E1571" s="56">
        <v>0</v>
      </c>
    </row>
    <row r="1572" spans="1:5" x14ac:dyDescent="0.25">
      <c r="A1572" s="34" t="s">
        <v>142</v>
      </c>
      <c r="B1572" s="34" t="s">
        <v>1097</v>
      </c>
      <c r="C1572" s="34" t="s">
        <v>1663</v>
      </c>
      <c r="D1572" s="34">
        <v>0</v>
      </c>
      <c r="E1572" s="76">
        <v>0</v>
      </c>
    </row>
    <row r="1573" spans="1:5" x14ac:dyDescent="0.25">
      <c r="A1573" s="12" t="s">
        <v>142</v>
      </c>
      <c r="B1573" s="12" t="s">
        <v>1664</v>
      </c>
      <c r="C1573" s="12" t="s">
        <v>1665</v>
      </c>
      <c r="D1573" s="12">
        <v>0</v>
      </c>
      <c r="E1573" s="77">
        <v>0</v>
      </c>
    </row>
    <row r="1574" spans="1:5" x14ac:dyDescent="0.25">
      <c r="A1574" s="34" t="s">
        <v>142</v>
      </c>
      <c r="B1574" s="34" t="s">
        <v>1664</v>
      </c>
      <c r="C1574" s="34" t="s">
        <v>1666</v>
      </c>
      <c r="D1574" s="34">
        <v>0</v>
      </c>
      <c r="E1574" s="76">
        <v>0</v>
      </c>
    </row>
    <row r="1575" spans="1:5" x14ac:dyDescent="0.25">
      <c r="A1575" s="12" t="s">
        <v>142</v>
      </c>
      <c r="B1575" s="12" t="s">
        <v>1664</v>
      </c>
      <c r="C1575" s="12" t="s">
        <v>577</v>
      </c>
      <c r="D1575" s="12">
        <v>0</v>
      </c>
      <c r="E1575" s="77">
        <v>0</v>
      </c>
    </row>
    <row r="1576" spans="1:5" x14ac:dyDescent="0.25">
      <c r="A1576" s="34" t="s">
        <v>142</v>
      </c>
      <c r="B1576" s="34" t="s">
        <v>1664</v>
      </c>
      <c r="C1576" s="34" t="s">
        <v>1667</v>
      </c>
      <c r="D1576" s="34">
        <v>0</v>
      </c>
      <c r="E1576" s="76">
        <v>0</v>
      </c>
    </row>
    <row r="1577" spans="1:5" x14ac:dyDescent="0.25">
      <c r="A1577" s="12" t="s">
        <v>142</v>
      </c>
      <c r="B1577" s="12" t="s">
        <v>1664</v>
      </c>
      <c r="C1577" s="12" t="s">
        <v>1668</v>
      </c>
      <c r="D1577" s="12">
        <v>0</v>
      </c>
      <c r="E1577" s="77">
        <v>0</v>
      </c>
    </row>
    <row r="1578" spans="1:5" x14ac:dyDescent="0.25">
      <c r="A1578" s="34" t="s">
        <v>142</v>
      </c>
      <c r="B1578" s="34" t="s">
        <v>1664</v>
      </c>
      <c r="C1578" s="34" t="s">
        <v>1036</v>
      </c>
      <c r="D1578" s="34">
        <v>0</v>
      </c>
      <c r="E1578" s="76">
        <v>0</v>
      </c>
    </row>
    <row r="1579" spans="1:5" x14ac:dyDescent="0.25">
      <c r="A1579" s="32" t="s">
        <v>142</v>
      </c>
      <c r="B1579" s="32" t="s">
        <v>1664</v>
      </c>
      <c r="C1579" s="32" t="s">
        <v>1669</v>
      </c>
      <c r="D1579" s="32">
        <v>0</v>
      </c>
      <c r="E1579" s="56">
        <v>0</v>
      </c>
    </row>
    <row r="1580" spans="1:5" x14ac:dyDescent="0.25">
      <c r="A1580" s="34" t="s">
        <v>142</v>
      </c>
      <c r="B1580" s="34" t="s">
        <v>1664</v>
      </c>
      <c r="C1580" s="34" t="s">
        <v>1670</v>
      </c>
      <c r="D1580" s="34">
        <v>0</v>
      </c>
      <c r="E1580" s="76">
        <v>0</v>
      </c>
    </row>
    <row r="1581" spans="1:5" x14ac:dyDescent="0.25">
      <c r="A1581" s="32" t="s">
        <v>142</v>
      </c>
      <c r="B1581" s="32" t="s">
        <v>1664</v>
      </c>
      <c r="C1581" s="32" t="s">
        <v>1671</v>
      </c>
      <c r="D1581" s="32">
        <v>0</v>
      </c>
      <c r="E1581" s="56">
        <v>0</v>
      </c>
    </row>
    <row r="1582" spans="1:5" x14ac:dyDescent="0.25">
      <c r="A1582" s="34" t="s">
        <v>142</v>
      </c>
      <c r="B1582" s="34" t="s">
        <v>1664</v>
      </c>
      <c r="C1582" s="34" t="s">
        <v>1672</v>
      </c>
      <c r="D1582" s="34">
        <v>0</v>
      </c>
      <c r="E1582" s="76">
        <v>0</v>
      </c>
    </row>
    <row r="1583" spans="1:5" x14ac:dyDescent="0.25">
      <c r="A1583" s="12" t="s">
        <v>142</v>
      </c>
      <c r="B1583" s="12" t="s">
        <v>1664</v>
      </c>
      <c r="C1583" s="12" t="s">
        <v>1673</v>
      </c>
      <c r="D1583" s="12">
        <v>0</v>
      </c>
      <c r="E1583" s="77">
        <v>0</v>
      </c>
    </row>
    <row r="1584" spans="1:5" x14ac:dyDescent="0.25">
      <c r="A1584" s="34" t="s">
        <v>142</v>
      </c>
      <c r="B1584" s="34" t="s">
        <v>1664</v>
      </c>
      <c r="C1584" s="34" t="s">
        <v>1674</v>
      </c>
      <c r="D1584" s="34">
        <v>0</v>
      </c>
      <c r="E1584" s="76">
        <v>0</v>
      </c>
    </row>
    <row r="1585" spans="1:5" x14ac:dyDescent="0.25">
      <c r="A1585" s="12" t="s">
        <v>142</v>
      </c>
      <c r="B1585" s="12" t="s">
        <v>1664</v>
      </c>
      <c r="C1585" s="12" t="s">
        <v>1675</v>
      </c>
      <c r="D1585" s="12">
        <v>0</v>
      </c>
      <c r="E1585" s="77">
        <v>0</v>
      </c>
    </row>
    <row r="1586" spans="1:5" x14ac:dyDescent="0.25">
      <c r="A1586" s="34" t="s">
        <v>142</v>
      </c>
      <c r="B1586" s="34" t="s">
        <v>1664</v>
      </c>
      <c r="C1586" s="34" t="s">
        <v>1676</v>
      </c>
      <c r="D1586" s="34">
        <v>0</v>
      </c>
      <c r="E1586" s="76">
        <v>0</v>
      </c>
    </row>
    <row r="1587" spans="1:5" x14ac:dyDescent="0.25">
      <c r="A1587" s="12" t="s">
        <v>142</v>
      </c>
      <c r="B1587" s="12" t="s">
        <v>1664</v>
      </c>
      <c r="C1587" s="12" t="s">
        <v>1677</v>
      </c>
      <c r="D1587" s="12">
        <v>0</v>
      </c>
      <c r="E1587" s="77">
        <v>0</v>
      </c>
    </row>
    <row r="1588" spans="1:5" x14ac:dyDescent="0.25">
      <c r="A1588" s="34" t="s">
        <v>142</v>
      </c>
      <c r="B1588" s="34" t="s">
        <v>1664</v>
      </c>
      <c r="C1588" s="34" t="s">
        <v>1678</v>
      </c>
      <c r="D1588" s="34">
        <v>0</v>
      </c>
      <c r="E1588" s="76">
        <v>0</v>
      </c>
    </row>
    <row r="1589" spans="1:5" x14ac:dyDescent="0.25">
      <c r="A1589" s="32" t="s">
        <v>142</v>
      </c>
      <c r="B1589" s="32" t="s">
        <v>1664</v>
      </c>
      <c r="C1589" s="32" t="s">
        <v>1679</v>
      </c>
      <c r="D1589" s="32">
        <v>0</v>
      </c>
      <c r="E1589" s="56">
        <v>0</v>
      </c>
    </row>
    <row r="1590" spans="1:5" x14ac:dyDescent="0.25">
      <c r="A1590" s="34" t="s">
        <v>142</v>
      </c>
      <c r="B1590" s="34" t="s">
        <v>1664</v>
      </c>
      <c r="C1590" s="34" t="s">
        <v>1680</v>
      </c>
      <c r="D1590" s="34">
        <v>0</v>
      </c>
      <c r="E1590" s="76">
        <v>0</v>
      </c>
    </row>
    <row r="1591" spans="1:5" x14ac:dyDescent="0.25">
      <c r="A1591" s="12" t="s">
        <v>142</v>
      </c>
      <c r="B1591" s="12" t="s">
        <v>1664</v>
      </c>
      <c r="C1591" s="12" t="s">
        <v>1681</v>
      </c>
      <c r="D1591" s="12">
        <v>0</v>
      </c>
      <c r="E1591" s="77">
        <v>0</v>
      </c>
    </row>
    <row r="1592" spans="1:5" x14ac:dyDescent="0.25">
      <c r="A1592" s="34" t="s">
        <v>142</v>
      </c>
      <c r="B1592" s="34" t="s">
        <v>1664</v>
      </c>
      <c r="C1592" s="34" t="s">
        <v>1682</v>
      </c>
      <c r="D1592" s="34">
        <v>0</v>
      </c>
      <c r="E1592" s="76">
        <v>0</v>
      </c>
    </row>
    <row r="1593" spans="1:5" x14ac:dyDescent="0.25">
      <c r="A1593" s="12" t="s">
        <v>142</v>
      </c>
      <c r="B1593" s="12" t="s">
        <v>1664</v>
      </c>
      <c r="C1593" s="12" t="s">
        <v>1683</v>
      </c>
      <c r="D1593" s="12">
        <v>0</v>
      </c>
      <c r="E1593" s="77">
        <v>0</v>
      </c>
    </row>
    <row r="1594" spans="1:5" x14ac:dyDescent="0.25">
      <c r="A1594" s="34" t="s">
        <v>142</v>
      </c>
      <c r="B1594" s="34" t="s">
        <v>1664</v>
      </c>
      <c r="C1594" s="34" t="s">
        <v>1684</v>
      </c>
      <c r="D1594" s="34">
        <v>0</v>
      </c>
      <c r="E1594" s="76">
        <v>0</v>
      </c>
    </row>
    <row r="1595" spans="1:5" x14ac:dyDescent="0.25">
      <c r="A1595" s="12" t="s">
        <v>142</v>
      </c>
      <c r="B1595" s="12" t="s">
        <v>1664</v>
      </c>
      <c r="C1595" s="12" t="s">
        <v>1685</v>
      </c>
      <c r="D1595" s="12">
        <v>0</v>
      </c>
      <c r="E1595" s="77">
        <v>0</v>
      </c>
    </row>
    <row r="1596" spans="1:5" x14ac:dyDescent="0.25">
      <c r="A1596" s="34" t="s">
        <v>142</v>
      </c>
      <c r="B1596" s="34" t="s">
        <v>1664</v>
      </c>
      <c r="C1596" s="34" t="s">
        <v>1686</v>
      </c>
      <c r="D1596" s="34">
        <v>0</v>
      </c>
      <c r="E1596" s="76">
        <v>0</v>
      </c>
    </row>
    <row r="1597" spans="1:5" x14ac:dyDescent="0.25">
      <c r="A1597" s="32" t="s">
        <v>142</v>
      </c>
      <c r="B1597" s="32" t="s">
        <v>1664</v>
      </c>
      <c r="C1597" s="32" t="s">
        <v>1687</v>
      </c>
      <c r="D1597" s="32">
        <v>0</v>
      </c>
      <c r="E1597" s="56">
        <v>0</v>
      </c>
    </row>
    <row r="1598" spans="1:5" x14ac:dyDescent="0.25">
      <c r="A1598" s="34" t="s">
        <v>142</v>
      </c>
      <c r="B1598" s="34" t="s">
        <v>1664</v>
      </c>
      <c r="C1598" s="34" t="s">
        <v>1688</v>
      </c>
      <c r="D1598" s="34">
        <v>0</v>
      </c>
      <c r="E1598" s="76">
        <v>0</v>
      </c>
    </row>
    <row r="1599" spans="1:5" x14ac:dyDescent="0.25">
      <c r="A1599" s="32" t="s">
        <v>142</v>
      </c>
      <c r="B1599" s="32" t="s">
        <v>1664</v>
      </c>
      <c r="C1599" s="32" t="s">
        <v>1689</v>
      </c>
      <c r="D1599" s="32">
        <v>0</v>
      </c>
      <c r="E1599" s="56">
        <v>0</v>
      </c>
    </row>
    <row r="1600" spans="1:5" x14ac:dyDescent="0.25">
      <c r="A1600" s="34" t="s">
        <v>142</v>
      </c>
      <c r="B1600" s="34" t="s">
        <v>1664</v>
      </c>
      <c r="C1600" s="34" t="s">
        <v>1690</v>
      </c>
      <c r="D1600" s="34">
        <v>0</v>
      </c>
      <c r="E1600" s="76">
        <v>0</v>
      </c>
    </row>
    <row r="1601" spans="1:5" x14ac:dyDescent="0.25">
      <c r="A1601" s="12" t="s">
        <v>142</v>
      </c>
      <c r="B1601" s="12" t="s">
        <v>1664</v>
      </c>
      <c r="C1601" s="12" t="s">
        <v>1691</v>
      </c>
      <c r="D1601" s="12">
        <v>0</v>
      </c>
      <c r="E1601" s="77">
        <v>0</v>
      </c>
    </row>
    <row r="1602" spans="1:5" x14ac:dyDescent="0.25">
      <c r="A1602" s="34" t="s">
        <v>142</v>
      </c>
      <c r="B1602" s="34" t="s">
        <v>1664</v>
      </c>
      <c r="C1602" s="34" t="s">
        <v>1692</v>
      </c>
      <c r="D1602" s="34">
        <v>0</v>
      </c>
      <c r="E1602" s="76">
        <v>0</v>
      </c>
    </row>
    <row r="1603" spans="1:5" x14ac:dyDescent="0.25">
      <c r="A1603" s="12" t="s">
        <v>142</v>
      </c>
      <c r="B1603" s="12" t="s">
        <v>1664</v>
      </c>
      <c r="C1603" s="12" t="s">
        <v>1693</v>
      </c>
      <c r="D1603" s="12">
        <v>0</v>
      </c>
      <c r="E1603" s="77">
        <v>0</v>
      </c>
    </row>
    <row r="1604" spans="1:5" x14ac:dyDescent="0.25">
      <c r="A1604" s="34" t="s">
        <v>142</v>
      </c>
      <c r="B1604" s="34" t="s">
        <v>1664</v>
      </c>
      <c r="C1604" s="34" t="s">
        <v>1694</v>
      </c>
      <c r="D1604" s="34">
        <v>0</v>
      </c>
      <c r="E1604" s="76">
        <v>0</v>
      </c>
    </row>
    <row r="1605" spans="1:5" x14ac:dyDescent="0.25">
      <c r="A1605" s="12" t="s">
        <v>142</v>
      </c>
      <c r="B1605" s="12" t="s">
        <v>1664</v>
      </c>
      <c r="C1605" s="12" t="s">
        <v>1695</v>
      </c>
      <c r="D1605" s="12">
        <v>0</v>
      </c>
      <c r="E1605" s="77">
        <v>0</v>
      </c>
    </row>
    <row r="1606" spans="1:5" x14ac:dyDescent="0.25">
      <c r="A1606" s="34" t="s">
        <v>142</v>
      </c>
      <c r="B1606" s="34" t="s">
        <v>1664</v>
      </c>
      <c r="C1606" s="34" t="s">
        <v>1696</v>
      </c>
      <c r="D1606" s="34">
        <v>0</v>
      </c>
      <c r="E1606" s="76">
        <v>0</v>
      </c>
    </row>
    <row r="1607" spans="1:5" x14ac:dyDescent="0.25">
      <c r="A1607" s="32" t="s">
        <v>142</v>
      </c>
      <c r="B1607" s="32" t="s">
        <v>1664</v>
      </c>
      <c r="C1607" s="32" t="s">
        <v>1697</v>
      </c>
      <c r="D1607" s="32">
        <v>0</v>
      </c>
      <c r="E1607" s="56">
        <v>0</v>
      </c>
    </row>
    <row r="1608" spans="1:5" x14ac:dyDescent="0.25">
      <c r="A1608" s="34" t="s">
        <v>142</v>
      </c>
      <c r="B1608" s="34" t="s">
        <v>1664</v>
      </c>
      <c r="C1608" s="34" t="s">
        <v>1698</v>
      </c>
      <c r="D1608" s="34">
        <v>0</v>
      </c>
      <c r="E1608" s="76">
        <v>0</v>
      </c>
    </row>
    <row r="1609" spans="1:5" x14ac:dyDescent="0.25">
      <c r="A1609" s="12" t="s">
        <v>142</v>
      </c>
      <c r="B1609" s="12" t="s">
        <v>1664</v>
      </c>
      <c r="C1609" s="12" t="s">
        <v>802</v>
      </c>
      <c r="D1609" s="12">
        <v>0</v>
      </c>
      <c r="E1609" s="77">
        <v>0</v>
      </c>
    </row>
    <row r="1610" spans="1:5" x14ac:dyDescent="0.25">
      <c r="A1610" s="34" t="s">
        <v>142</v>
      </c>
      <c r="B1610" s="34" t="s">
        <v>1664</v>
      </c>
      <c r="C1610" s="34" t="s">
        <v>1699</v>
      </c>
      <c r="D1610" s="34">
        <v>0</v>
      </c>
      <c r="E1610" s="76">
        <v>0</v>
      </c>
    </row>
    <row r="1611" spans="1:5" x14ac:dyDescent="0.25">
      <c r="A1611" s="12" t="s">
        <v>142</v>
      </c>
      <c r="B1611" s="12" t="s">
        <v>1664</v>
      </c>
      <c r="C1611" s="12" t="s">
        <v>1700</v>
      </c>
      <c r="D1611" s="12">
        <v>0</v>
      </c>
      <c r="E1611" s="77">
        <v>0</v>
      </c>
    </row>
    <row r="1612" spans="1:5" x14ac:dyDescent="0.25">
      <c r="A1612" s="34" t="s">
        <v>142</v>
      </c>
      <c r="B1612" s="34" t="s">
        <v>1664</v>
      </c>
      <c r="C1612" s="34" t="s">
        <v>1701</v>
      </c>
      <c r="D1612" s="34">
        <v>0</v>
      </c>
      <c r="E1612" s="76">
        <v>0</v>
      </c>
    </row>
    <row r="1613" spans="1:5" x14ac:dyDescent="0.25">
      <c r="A1613" s="12" t="s">
        <v>142</v>
      </c>
      <c r="B1613" s="12" t="s">
        <v>1664</v>
      </c>
      <c r="C1613" s="12" t="s">
        <v>1702</v>
      </c>
      <c r="D1613" s="12">
        <v>0</v>
      </c>
      <c r="E1613" s="77">
        <v>0</v>
      </c>
    </row>
    <row r="1614" spans="1:5" x14ac:dyDescent="0.25">
      <c r="A1614" s="34" t="s">
        <v>142</v>
      </c>
      <c r="B1614" s="34" t="s">
        <v>1664</v>
      </c>
      <c r="C1614" s="34" t="s">
        <v>1703</v>
      </c>
      <c r="D1614" s="34">
        <v>0</v>
      </c>
      <c r="E1614" s="76">
        <v>0</v>
      </c>
    </row>
    <row r="1615" spans="1:5" x14ac:dyDescent="0.25">
      <c r="A1615" s="32" t="s">
        <v>142</v>
      </c>
      <c r="B1615" s="32" t="s">
        <v>1664</v>
      </c>
      <c r="C1615" s="32" t="s">
        <v>1704</v>
      </c>
      <c r="D1615" s="32">
        <v>0</v>
      </c>
      <c r="E1615" s="56">
        <v>0</v>
      </c>
    </row>
    <row r="1616" spans="1:5" x14ac:dyDescent="0.25">
      <c r="A1616" s="34" t="s">
        <v>142</v>
      </c>
      <c r="B1616" s="34" t="s">
        <v>1664</v>
      </c>
      <c r="C1616" s="34" t="s">
        <v>1705</v>
      </c>
      <c r="D1616" s="34">
        <v>0</v>
      </c>
      <c r="E1616" s="76">
        <v>0</v>
      </c>
    </row>
    <row r="1617" spans="1:5" x14ac:dyDescent="0.25">
      <c r="A1617" s="32" t="s">
        <v>142</v>
      </c>
      <c r="B1617" s="32" t="s">
        <v>1664</v>
      </c>
      <c r="C1617" s="32" t="s">
        <v>1706</v>
      </c>
      <c r="D1617" s="32">
        <v>0</v>
      </c>
      <c r="E1617" s="56">
        <v>0</v>
      </c>
    </row>
    <row r="1618" spans="1:5" x14ac:dyDescent="0.25">
      <c r="A1618" s="34" t="s">
        <v>142</v>
      </c>
      <c r="B1618" s="34" t="s">
        <v>1664</v>
      </c>
      <c r="C1618" s="34" t="s">
        <v>1707</v>
      </c>
      <c r="D1618" s="34">
        <v>0</v>
      </c>
      <c r="E1618" s="76">
        <v>0</v>
      </c>
    </row>
    <row r="1619" spans="1:5" x14ac:dyDescent="0.25">
      <c r="A1619" s="12" t="s">
        <v>142</v>
      </c>
      <c r="B1619" s="12" t="s">
        <v>1664</v>
      </c>
      <c r="C1619" s="12" t="s">
        <v>807</v>
      </c>
      <c r="D1619" s="12">
        <v>0</v>
      </c>
      <c r="E1619" s="77">
        <v>0</v>
      </c>
    </row>
    <row r="1620" spans="1:5" x14ac:dyDescent="0.25">
      <c r="A1620" s="34" t="s">
        <v>142</v>
      </c>
      <c r="B1620" s="34" t="s">
        <v>1664</v>
      </c>
      <c r="C1620" s="34" t="s">
        <v>1708</v>
      </c>
      <c r="D1620" s="34">
        <v>0</v>
      </c>
      <c r="E1620" s="76">
        <v>0</v>
      </c>
    </row>
    <row r="1621" spans="1:5" x14ac:dyDescent="0.25">
      <c r="A1621" s="12" t="s">
        <v>142</v>
      </c>
      <c r="B1621" s="12" t="s">
        <v>1664</v>
      </c>
      <c r="C1621" s="12" t="s">
        <v>1709</v>
      </c>
      <c r="D1621" s="12">
        <v>0</v>
      </c>
      <c r="E1621" s="77">
        <v>0</v>
      </c>
    </row>
    <row r="1622" spans="1:5" x14ac:dyDescent="0.25">
      <c r="A1622" s="34" t="s">
        <v>142</v>
      </c>
      <c r="B1622" s="34" t="s">
        <v>1664</v>
      </c>
      <c r="C1622" s="34" t="s">
        <v>1710</v>
      </c>
      <c r="D1622" s="34">
        <v>0</v>
      </c>
      <c r="E1622" s="76">
        <v>0</v>
      </c>
    </row>
    <row r="1623" spans="1:5" x14ac:dyDescent="0.25">
      <c r="A1623" s="12" t="s">
        <v>142</v>
      </c>
      <c r="B1623" s="12" t="s">
        <v>1664</v>
      </c>
      <c r="C1623" s="12" t="s">
        <v>1711</v>
      </c>
      <c r="D1623" s="12">
        <v>0</v>
      </c>
      <c r="E1623" s="77">
        <v>0</v>
      </c>
    </row>
    <row r="1624" spans="1:5" x14ac:dyDescent="0.25">
      <c r="A1624" s="34" t="s">
        <v>142</v>
      </c>
      <c r="B1624" s="34" t="s">
        <v>1664</v>
      </c>
      <c r="C1624" s="34" t="s">
        <v>1712</v>
      </c>
      <c r="D1624" s="34">
        <v>0</v>
      </c>
      <c r="E1624" s="76">
        <v>0</v>
      </c>
    </row>
    <row r="1625" spans="1:5" x14ac:dyDescent="0.25">
      <c r="A1625" s="32" t="s">
        <v>142</v>
      </c>
      <c r="B1625" s="32" t="s">
        <v>1664</v>
      </c>
      <c r="C1625" s="32" t="s">
        <v>1713</v>
      </c>
      <c r="D1625" s="32">
        <v>0</v>
      </c>
      <c r="E1625" s="56">
        <v>0</v>
      </c>
    </row>
    <row r="1626" spans="1:5" x14ac:dyDescent="0.25">
      <c r="A1626" s="34" t="s">
        <v>142</v>
      </c>
      <c r="B1626" s="34" t="s">
        <v>1664</v>
      </c>
      <c r="C1626" s="34" t="s">
        <v>1714</v>
      </c>
      <c r="D1626" s="34">
        <v>0</v>
      </c>
      <c r="E1626" s="76">
        <v>0</v>
      </c>
    </row>
    <row r="1627" spans="1:5" x14ac:dyDescent="0.25">
      <c r="A1627" s="12" t="s">
        <v>142</v>
      </c>
      <c r="B1627" s="12" t="s">
        <v>1664</v>
      </c>
      <c r="C1627" s="12" t="s">
        <v>1715</v>
      </c>
      <c r="D1627" s="12">
        <v>0</v>
      </c>
      <c r="E1627" s="77">
        <v>0</v>
      </c>
    </row>
    <row r="1628" spans="1:5" x14ac:dyDescent="0.25">
      <c r="A1628" s="34" t="s">
        <v>142</v>
      </c>
      <c r="B1628" s="34" t="s">
        <v>1664</v>
      </c>
      <c r="C1628" s="34" t="s">
        <v>1716</v>
      </c>
      <c r="D1628" s="34">
        <v>0</v>
      </c>
      <c r="E1628" s="76">
        <v>0</v>
      </c>
    </row>
    <row r="1629" spans="1:5" x14ac:dyDescent="0.25">
      <c r="A1629" s="12" t="s">
        <v>142</v>
      </c>
      <c r="B1629" s="12" t="s">
        <v>1664</v>
      </c>
      <c r="C1629" s="12" t="s">
        <v>1717</v>
      </c>
      <c r="D1629" s="12">
        <v>0</v>
      </c>
      <c r="E1629" s="77">
        <v>0</v>
      </c>
    </row>
    <row r="1630" spans="1:5" x14ac:dyDescent="0.25">
      <c r="A1630" s="34" t="s">
        <v>142</v>
      </c>
      <c r="B1630" s="34" t="s">
        <v>1664</v>
      </c>
      <c r="C1630" s="34" t="s">
        <v>1718</v>
      </c>
      <c r="D1630" s="34">
        <v>0</v>
      </c>
      <c r="E1630" s="76">
        <v>0</v>
      </c>
    </row>
    <row r="1631" spans="1:5" x14ac:dyDescent="0.25">
      <c r="A1631" s="12" t="s">
        <v>142</v>
      </c>
      <c r="B1631" s="12" t="s">
        <v>1664</v>
      </c>
      <c r="C1631" s="12" t="s">
        <v>1719</v>
      </c>
      <c r="D1631" s="12">
        <v>0</v>
      </c>
      <c r="E1631" s="77">
        <v>0</v>
      </c>
    </row>
    <row r="1632" spans="1:5" x14ac:dyDescent="0.25">
      <c r="A1632" s="34" t="s">
        <v>142</v>
      </c>
      <c r="B1632" s="34" t="s">
        <v>1664</v>
      </c>
      <c r="C1632" s="34" t="s">
        <v>1720</v>
      </c>
      <c r="D1632" s="34">
        <v>0</v>
      </c>
      <c r="E1632" s="76">
        <v>0</v>
      </c>
    </row>
    <row r="1633" spans="1:5" x14ac:dyDescent="0.25">
      <c r="A1633" s="32" t="s">
        <v>142</v>
      </c>
      <c r="B1633" s="32" t="s">
        <v>1664</v>
      </c>
      <c r="C1633" s="32" t="s">
        <v>596</v>
      </c>
      <c r="D1633" s="32">
        <v>0</v>
      </c>
      <c r="E1633" s="56">
        <v>0</v>
      </c>
    </row>
    <row r="1634" spans="1:5" x14ac:dyDescent="0.25">
      <c r="A1634" s="34" t="s">
        <v>142</v>
      </c>
      <c r="B1634" s="34" t="s">
        <v>1664</v>
      </c>
      <c r="C1634" s="34" t="s">
        <v>1721</v>
      </c>
      <c r="D1634" s="34">
        <v>0</v>
      </c>
      <c r="E1634" s="76">
        <v>0</v>
      </c>
    </row>
    <row r="1635" spans="1:5" x14ac:dyDescent="0.25">
      <c r="A1635" s="32" t="s">
        <v>142</v>
      </c>
      <c r="B1635" s="32" t="s">
        <v>1664</v>
      </c>
      <c r="C1635" s="32" t="s">
        <v>1722</v>
      </c>
      <c r="D1635" s="32">
        <v>0</v>
      </c>
      <c r="E1635" s="56">
        <v>0</v>
      </c>
    </row>
    <row r="1636" spans="1:5" x14ac:dyDescent="0.25">
      <c r="A1636" s="34" t="s">
        <v>142</v>
      </c>
      <c r="B1636" s="34" t="s">
        <v>1664</v>
      </c>
      <c r="C1636" s="34" t="s">
        <v>1723</v>
      </c>
      <c r="D1636" s="34">
        <v>0</v>
      </c>
      <c r="E1636" s="76">
        <v>0</v>
      </c>
    </row>
    <row r="1637" spans="1:5" x14ac:dyDescent="0.25">
      <c r="A1637" s="12" t="s">
        <v>142</v>
      </c>
      <c r="B1637" s="12" t="s">
        <v>1664</v>
      </c>
      <c r="C1637" s="12" t="s">
        <v>1724</v>
      </c>
      <c r="D1637" s="12">
        <v>0</v>
      </c>
      <c r="E1637" s="77">
        <v>0</v>
      </c>
    </row>
    <row r="1638" spans="1:5" x14ac:dyDescent="0.25">
      <c r="A1638" s="34" t="s">
        <v>142</v>
      </c>
      <c r="B1638" s="34" t="s">
        <v>1664</v>
      </c>
      <c r="C1638" s="34" t="s">
        <v>368</v>
      </c>
      <c r="D1638" s="34">
        <v>0</v>
      </c>
      <c r="E1638" s="76">
        <v>0</v>
      </c>
    </row>
    <row r="1639" spans="1:5" x14ac:dyDescent="0.25">
      <c r="A1639" s="12" t="s">
        <v>142</v>
      </c>
      <c r="B1639" s="12" t="s">
        <v>1664</v>
      </c>
      <c r="C1639" s="12" t="s">
        <v>424</v>
      </c>
      <c r="D1639" s="12">
        <v>0</v>
      </c>
      <c r="E1639" s="77">
        <v>0</v>
      </c>
    </row>
    <row r="1640" spans="1:5" x14ac:dyDescent="0.25">
      <c r="A1640" s="34" t="s">
        <v>142</v>
      </c>
      <c r="B1640" s="34" t="s">
        <v>1664</v>
      </c>
      <c r="C1640" s="34" t="s">
        <v>1725</v>
      </c>
      <c r="D1640" s="34">
        <v>0</v>
      </c>
      <c r="E1640" s="76">
        <v>0</v>
      </c>
    </row>
    <row r="1641" spans="1:5" x14ac:dyDescent="0.25">
      <c r="A1641" s="12" t="s">
        <v>142</v>
      </c>
      <c r="B1641" s="12" t="s">
        <v>1664</v>
      </c>
      <c r="C1641" s="12" t="s">
        <v>1726</v>
      </c>
      <c r="D1641" s="12">
        <v>0</v>
      </c>
      <c r="E1641" s="77">
        <v>0</v>
      </c>
    </row>
    <row r="1642" spans="1:5" x14ac:dyDescent="0.25">
      <c r="A1642" s="34" t="s">
        <v>142</v>
      </c>
      <c r="B1642" s="34" t="s">
        <v>1664</v>
      </c>
      <c r="C1642" s="34" t="s">
        <v>1727</v>
      </c>
      <c r="D1642" s="34">
        <v>0</v>
      </c>
      <c r="E1642" s="76">
        <v>0</v>
      </c>
    </row>
    <row r="1643" spans="1:5" x14ac:dyDescent="0.25">
      <c r="A1643" s="32" t="s">
        <v>142</v>
      </c>
      <c r="B1643" s="32" t="s">
        <v>1664</v>
      </c>
      <c r="C1643" s="32" t="s">
        <v>1728</v>
      </c>
      <c r="D1643" s="32">
        <v>0</v>
      </c>
      <c r="E1643" s="56">
        <v>0</v>
      </c>
    </row>
    <row r="1644" spans="1:5" x14ac:dyDescent="0.25">
      <c r="A1644" s="34" t="s">
        <v>142</v>
      </c>
      <c r="B1644" s="34" t="s">
        <v>1664</v>
      </c>
      <c r="C1644" s="34" t="s">
        <v>602</v>
      </c>
      <c r="D1644" s="34">
        <v>0</v>
      </c>
      <c r="E1644" s="76">
        <v>0</v>
      </c>
    </row>
    <row r="1645" spans="1:5" x14ac:dyDescent="0.25">
      <c r="A1645" s="12" t="s">
        <v>142</v>
      </c>
      <c r="B1645" s="12" t="s">
        <v>1664</v>
      </c>
      <c r="C1645" s="12" t="s">
        <v>1729</v>
      </c>
      <c r="D1645" s="12">
        <v>0</v>
      </c>
      <c r="E1645" s="77">
        <v>0</v>
      </c>
    </row>
    <row r="1646" spans="1:5" x14ac:dyDescent="0.25">
      <c r="A1646" s="34" t="s">
        <v>142</v>
      </c>
      <c r="B1646" s="34" t="s">
        <v>1664</v>
      </c>
      <c r="C1646" s="34" t="s">
        <v>1730</v>
      </c>
      <c r="D1646" s="34">
        <v>0</v>
      </c>
      <c r="E1646" s="76">
        <v>0</v>
      </c>
    </row>
    <row r="1647" spans="1:5" x14ac:dyDescent="0.25">
      <c r="A1647" s="12" t="s">
        <v>142</v>
      </c>
      <c r="B1647" s="12" t="s">
        <v>1664</v>
      </c>
      <c r="C1647" s="12" t="s">
        <v>1731</v>
      </c>
      <c r="D1647" s="12">
        <v>0</v>
      </c>
      <c r="E1647" s="77">
        <v>0</v>
      </c>
    </row>
    <row r="1648" spans="1:5" x14ac:dyDescent="0.25">
      <c r="A1648" s="34" t="s">
        <v>142</v>
      </c>
      <c r="B1648" s="34" t="s">
        <v>1664</v>
      </c>
      <c r="C1648" s="34" t="s">
        <v>1732</v>
      </c>
      <c r="D1648" s="34">
        <v>0</v>
      </c>
      <c r="E1648" s="76">
        <v>0</v>
      </c>
    </row>
    <row r="1649" spans="1:5" x14ac:dyDescent="0.25">
      <c r="A1649" s="12" t="s">
        <v>142</v>
      </c>
      <c r="B1649" s="12" t="s">
        <v>1664</v>
      </c>
      <c r="C1649" s="12" t="s">
        <v>1733</v>
      </c>
      <c r="D1649" s="12">
        <v>0</v>
      </c>
      <c r="E1649" s="77">
        <v>0</v>
      </c>
    </row>
    <row r="1650" spans="1:5" x14ac:dyDescent="0.25">
      <c r="A1650" s="34" t="s">
        <v>142</v>
      </c>
      <c r="B1650" s="34" t="s">
        <v>1664</v>
      </c>
      <c r="C1650" s="34" t="s">
        <v>1734</v>
      </c>
      <c r="D1650" s="34">
        <v>0</v>
      </c>
      <c r="E1650" s="76">
        <v>0</v>
      </c>
    </row>
    <row r="1651" spans="1:5" x14ac:dyDescent="0.25">
      <c r="A1651" s="32" t="s">
        <v>142</v>
      </c>
      <c r="B1651" s="32" t="s">
        <v>1664</v>
      </c>
      <c r="C1651" s="32" t="s">
        <v>1735</v>
      </c>
      <c r="D1651" s="32">
        <v>0</v>
      </c>
      <c r="E1651" s="56">
        <v>0</v>
      </c>
    </row>
    <row r="1652" spans="1:5" x14ac:dyDescent="0.25">
      <c r="A1652" s="34" t="s">
        <v>142</v>
      </c>
      <c r="B1652" s="34" t="s">
        <v>1664</v>
      </c>
      <c r="C1652" s="34" t="s">
        <v>1736</v>
      </c>
      <c r="D1652" s="34">
        <v>0</v>
      </c>
      <c r="E1652" s="76">
        <v>0</v>
      </c>
    </row>
    <row r="1653" spans="1:5" x14ac:dyDescent="0.25">
      <c r="A1653" s="32" t="s">
        <v>142</v>
      </c>
      <c r="B1653" s="32" t="s">
        <v>1664</v>
      </c>
      <c r="C1653" s="32" t="s">
        <v>1737</v>
      </c>
      <c r="D1653" s="32">
        <v>0</v>
      </c>
      <c r="E1653" s="56">
        <v>0</v>
      </c>
    </row>
    <row r="1654" spans="1:5" x14ac:dyDescent="0.25">
      <c r="A1654" s="34" t="s">
        <v>142</v>
      </c>
      <c r="B1654" s="34" t="s">
        <v>1664</v>
      </c>
      <c r="C1654" s="34" t="s">
        <v>1738</v>
      </c>
      <c r="D1654" s="34">
        <v>0</v>
      </c>
      <c r="E1654" s="76">
        <v>0</v>
      </c>
    </row>
    <row r="1655" spans="1:5" x14ac:dyDescent="0.25">
      <c r="A1655" s="12" t="s">
        <v>142</v>
      </c>
      <c r="B1655" s="12" t="s">
        <v>1664</v>
      </c>
      <c r="C1655" s="12" t="s">
        <v>1739</v>
      </c>
      <c r="D1655" s="12">
        <v>0</v>
      </c>
      <c r="E1655" s="77">
        <v>0</v>
      </c>
    </row>
    <row r="1656" spans="1:5" x14ac:dyDescent="0.25">
      <c r="A1656" s="34" t="s">
        <v>142</v>
      </c>
      <c r="B1656" s="34" t="s">
        <v>1664</v>
      </c>
      <c r="C1656" s="34" t="s">
        <v>1740</v>
      </c>
      <c r="D1656" s="34">
        <v>0</v>
      </c>
      <c r="E1656" s="76">
        <v>0</v>
      </c>
    </row>
    <row r="1657" spans="1:5" x14ac:dyDescent="0.25">
      <c r="A1657" s="12" t="s">
        <v>142</v>
      </c>
      <c r="B1657" s="12" t="s">
        <v>1664</v>
      </c>
      <c r="C1657" s="12" t="s">
        <v>1741</v>
      </c>
      <c r="D1657" s="12">
        <v>0</v>
      </c>
      <c r="E1657" s="77">
        <v>0</v>
      </c>
    </row>
    <row r="1658" spans="1:5" x14ac:dyDescent="0.25">
      <c r="A1658" s="34" t="s">
        <v>142</v>
      </c>
      <c r="B1658" s="34" t="s">
        <v>1664</v>
      </c>
      <c r="C1658" s="34" t="s">
        <v>1742</v>
      </c>
      <c r="D1658" s="34">
        <v>0</v>
      </c>
      <c r="E1658" s="76">
        <v>0</v>
      </c>
    </row>
    <row r="1659" spans="1:5" x14ac:dyDescent="0.25">
      <c r="A1659" s="12" t="s">
        <v>142</v>
      </c>
      <c r="B1659" s="12" t="s">
        <v>1664</v>
      </c>
      <c r="C1659" s="12" t="s">
        <v>1743</v>
      </c>
      <c r="D1659" s="12">
        <v>0</v>
      </c>
      <c r="E1659" s="77">
        <v>0</v>
      </c>
    </row>
    <row r="1660" spans="1:5" x14ac:dyDescent="0.25">
      <c r="A1660" s="34" t="s">
        <v>142</v>
      </c>
      <c r="B1660" s="34" t="s">
        <v>1664</v>
      </c>
      <c r="C1660" s="34" t="s">
        <v>1744</v>
      </c>
      <c r="D1660" s="34">
        <v>0</v>
      </c>
      <c r="E1660" s="76">
        <v>0</v>
      </c>
    </row>
    <row r="1661" spans="1:5" x14ac:dyDescent="0.25">
      <c r="A1661" s="32" t="s">
        <v>142</v>
      </c>
      <c r="B1661" s="32" t="s">
        <v>1664</v>
      </c>
      <c r="C1661" s="32" t="s">
        <v>1745</v>
      </c>
      <c r="D1661" s="32">
        <v>0</v>
      </c>
      <c r="E1661" s="56">
        <v>0</v>
      </c>
    </row>
    <row r="1662" spans="1:5" x14ac:dyDescent="0.25">
      <c r="A1662" s="34" t="s">
        <v>142</v>
      </c>
      <c r="B1662" s="34" t="s">
        <v>1664</v>
      </c>
      <c r="C1662" s="34" t="s">
        <v>1746</v>
      </c>
      <c r="D1662" s="34">
        <v>0</v>
      </c>
      <c r="E1662" s="76">
        <v>0</v>
      </c>
    </row>
    <row r="1663" spans="1:5" x14ac:dyDescent="0.25">
      <c r="A1663" s="12" t="s">
        <v>142</v>
      </c>
      <c r="B1663" s="12" t="s">
        <v>1664</v>
      </c>
      <c r="C1663" s="12" t="s">
        <v>1747</v>
      </c>
      <c r="D1663" s="12">
        <v>0</v>
      </c>
      <c r="E1663" s="77">
        <v>0</v>
      </c>
    </row>
    <row r="1664" spans="1:5" x14ac:dyDescent="0.25">
      <c r="A1664" s="34" t="s">
        <v>142</v>
      </c>
      <c r="B1664" s="34" t="s">
        <v>1664</v>
      </c>
      <c r="C1664" s="34" t="s">
        <v>1748</v>
      </c>
      <c r="D1664" s="34">
        <v>0</v>
      </c>
      <c r="E1664" s="76">
        <v>0</v>
      </c>
    </row>
    <row r="1665" spans="1:5" x14ac:dyDescent="0.25">
      <c r="A1665" s="12" t="s">
        <v>142</v>
      </c>
      <c r="B1665" s="12" t="s">
        <v>1664</v>
      </c>
      <c r="C1665" s="12" t="s">
        <v>1749</v>
      </c>
      <c r="D1665" s="12">
        <v>0</v>
      </c>
      <c r="E1665" s="77">
        <v>0</v>
      </c>
    </row>
    <row r="1666" spans="1:5" x14ac:dyDescent="0.25">
      <c r="A1666" s="34" t="s">
        <v>142</v>
      </c>
      <c r="B1666" s="34" t="s">
        <v>1664</v>
      </c>
      <c r="C1666" s="34" t="s">
        <v>1750</v>
      </c>
      <c r="D1666" s="34">
        <v>0</v>
      </c>
      <c r="E1666" s="76">
        <v>0</v>
      </c>
    </row>
    <row r="1667" spans="1:5" x14ac:dyDescent="0.25">
      <c r="A1667" s="12" t="s">
        <v>142</v>
      </c>
      <c r="B1667" s="12" t="s">
        <v>1664</v>
      </c>
      <c r="C1667" s="12" t="s">
        <v>1751</v>
      </c>
      <c r="D1667" s="12">
        <v>0</v>
      </c>
      <c r="E1667" s="77">
        <v>0</v>
      </c>
    </row>
    <row r="1668" spans="1:5" x14ac:dyDescent="0.25">
      <c r="A1668" s="34" t="s">
        <v>142</v>
      </c>
      <c r="B1668" s="34" t="s">
        <v>1664</v>
      </c>
      <c r="C1668" s="34" t="s">
        <v>1752</v>
      </c>
      <c r="D1668" s="34">
        <v>0</v>
      </c>
      <c r="E1668" s="76">
        <v>0</v>
      </c>
    </row>
    <row r="1669" spans="1:5" x14ac:dyDescent="0.25">
      <c r="A1669" s="32" t="s">
        <v>142</v>
      </c>
      <c r="B1669" s="32" t="s">
        <v>1664</v>
      </c>
      <c r="C1669" s="32" t="s">
        <v>1753</v>
      </c>
      <c r="D1669" s="32">
        <v>0</v>
      </c>
      <c r="E1669" s="56">
        <v>0</v>
      </c>
    </row>
    <row r="1670" spans="1:5" x14ac:dyDescent="0.25">
      <c r="A1670" s="34" t="s">
        <v>142</v>
      </c>
      <c r="B1670" s="34" t="s">
        <v>1664</v>
      </c>
      <c r="C1670" s="34" t="s">
        <v>1754</v>
      </c>
      <c r="D1670" s="34">
        <v>0</v>
      </c>
      <c r="E1670" s="76">
        <v>0</v>
      </c>
    </row>
    <row r="1671" spans="1:5" x14ac:dyDescent="0.25">
      <c r="A1671" s="32" t="s">
        <v>142</v>
      </c>
      <c r="B1671" s="32" t="s">
        <v>1664</v>
      </c>
      <c r="C1671" s="32" t="s">
        <v>1755</v>
      </c>
      <c r="D1671" s="32">
        <v>0</v>
      </c>
      <c r="E1671" s="56">
        <v>0</v>
      </c>
    </row>
    <row r="1672" spans="1:5" x14ac:dyDescent="0.25">
      <c r="A1672" s="34" t="s">
        <v>142</v>
      </c>
      <c r="B1672" s="34" t="s">
        <v>1664</v>
      </c>
      <c r="C1672" s="34" t="s">
        <v>1756</v>
      </c>
      <c r="D1672" s="34">
        <v>0</v>
      </c>
      <c r="E1672" s="76">
        <v>0</v>
      </c>
    </row>
    <row r="1673" spans="1:5" x14ac:dyDescent="0.25">
      <c r="A1673" s="12" t="s">
        <v>142</v>
      </c>
      <c r="B1673" s="12" t="s">
        <v>1664</v>
      </c>
      <c r="C1673" s="12" t="s">
        <v>1757</v>
      </c>
      <c r="D1673" s="12">
        <v>0</v>
      </c>
      <c r="E1673" s="77">
        <v>0</v>
      </c>
    </row>
    <row r="1674" spans="1:5" x14ac:dyDescent="0.25">
      <c r="A1674" s="34" t="s">
        <v>142</v>
      </c>
      <c r="B1674" s="34" t="s">
        <v>1664</v>
      </c>
      <c r="C1674" s="34" t="s">
        <v>1758</v>
      </c>
      <c r="D1674" s="34">
        <v>0</v>
      </c>
      <c r="E1674" s="76">
        <v>0</v>
      </c>
    </row>
    <row r="1675" spans="1:5" x14ac:dyDescent="0.25">
      <c r="A1675" s="12" t="s">
        <v>142</v>
      </c>
      <c r="B1675" s="12" t="s">
        <v>1664</v>
      </c>
      <c r="C1675" s="12" t="s">
        <v>1759</v>
      </c>
      <c r="D1675" s="12">
        <v>0</v>
      </c>
      <c r="E1675" s="77">
        <v>0</v>
      </c>
    </row>
    <row r="1676" spans="1:5" x14ac:dyDescent="0.25">
      <c r="A1676" s="34" t="s">
        <v>142</v>
      </c>
      <c r="B1676" s="34" t="s">
        <v>1664</v>
      </c>
      <c r="C1676" s="34" t="s">
        <v>1760</v>
      </c>
      <c r="D1676" s="34">
        <v>0</v>
      </c>
      <c r="E1676" s="76">
        <v>0</v>
      </c>
    </row>
    <row r="1677" spans="1:5" x14ac:dyDescent="0.25">
      <c r="A1677" s="12" t="s">
        <v>142</v>
      </c>
      <c r="B1677" s="12" t="s">
        <v>1664</v>
      </c>
      <c r="C1677" s="12" t="s">
        <v>285</v>
      </c>
      <c r="D1677" s="12">
        <v>0</v>
      </c>
      <c r="E1677" s="77">
        <v>0</v>
      </c>
    </row>
    <row r="1678" spans="1:5" x14ac:dyDescent="0.25">
      <c r="A1678" s="34" t="s">
        <v>142</v>
      </c>
      <c r="B1678" s="34" t="s">
        <v>1664</v>
      </c>
      <c r="C1678" s="34" t="s">
        <v>1761</v>
      </c>
      <c r="D1678" s="34">
        <v>0</v>
      </c>
      <c r="E1678" s="76">
        <v>0</v>
      </c>
    </row>
    <row r="1679" spans="1:5" x14ac:dyDescent="0.25">
      <c r="A1679" s="32" t="s">
        <v>142</v>
      </c>
      <c r="B1679" s="32" t="s">
        <v>1664</v>
      </c>
      <c r="C1679" s="32" t="s">
        <v>1762</v>
      </c>
      <c r="D1679" s="32">
        <v>0</v>
      </c>
      <c r="E1679" s="56">
        <v>0</v>
      </c>
    </row>
    <row r="1680" spans="1:5" x14ac:dyDescent="0.25">
      <c r="A1680" s="34" t="s">
        <v>142</v>
      </c>
      <c r="B1680" s="34" t="s">
        <v>1664</v>
      </c>
      <c r="C1680" s="34" t="s">
        <v>1763</v>
      </c>
      <c r="D1680" s="34">
        <v>0</v>
      </c>
      <c r="E1680" s="76">
        <v>0</v>
      </c>
    </row>
    <row r="1681" spans="1:5" x14ac:dyDescent="0.25">
      <c r="A1681" s="12" t="s">
        <v>142</v>
      </c>
      <c r="B1681" s="12" t="s">
        <v>1664</v>
      </c>
      <c r="C1681" s="12" t="s">
        <v>1764</v>
      </c>
      <c r="D1681" s="12">
        <v>0</v>
      </c>
      <c r="E1681" s="77">
        <v>0</v>
      </c>
    </row>
    <row r="1682" spans="1:5" x14ac:dyDescent="0.25">
      <c r="A1682" s="34" t="s">
        <v>142</v>
      </c>
      <c r="B1682" s="34" t="s">
        <v>1664</v>
      </c>
      <c r="C1682" s="34" t="s">
        <v>1765</v>
      </c>
      <c r="D1682" s="34">
        <v>0</v>
      </c>
      <c r="E1682" s="76">
        <v>0</v>
      </c>
    </row>
    <row r="1683" spans="1:5" x14ac:dyDescent="0.25">
      <c r="A1683" s="12" t="s">
        <v>142</v>
      </c>
      <c r="B1683" s="12" t="s">
        <v>1664</v>
      </c>
      <c r="C1683" s="12" t="s">
        <v>292</v>
      </c>
      <c r="D1683" s="12">
        <v>0</v>
      </c>
      <c r="E1683" s="77">
        <v>0</v>
      </c>
    </row>
    <row r="1684" spans="1:5" x14ac:dyDescent="0.25">
      <c r="A1684" s="34" t="s">
        <v>142</v>
      </c>
      <c r="B1684" s="34" t="s">
        <v>1664</v>
      </c>
      <c r="C1684" s="34" t="s">
        <v>1766</v>
      </c>
      <c r="D1684" s="34">
        <v>0</v>
      </c>
      <c r="E1684" s="76">
        <v>0</v>
      </c>
    </row>
    <row r="1685" spans="1:5" x14ac:dyDescent="0.25">
      <c r="A1685" s="12" t="s">
        <v>142</v>
      </c>
      <c r="B1685" s="12" t="s">
        <v>1664</v>
      </c>
      <c r="C1685" s="12" t="s">
        <v>1767</v>
      </c>
      <c r="D1685" s="12">
        <v>0</v>
      </c>
      <c r="E1685" s="77">
        <v>0</v>
      </c>
    </row>
    <row r="1686" spans="1:5" x14ac:dyDescent="0.25">
      <c r="A1686" s="34" t="s">
        <v>142</v>
      </c>
      <c r="B1686" s="34" t="s">
        <v>1664</v>
      </c>
      <c r="C1686" s="34" t="s">
        <v>1664</v>
      </c>
      <c r="D1686" s="34">
        <v>0</v>
      </c>
      <c r="E1686" s="76">
        <v>0</v>
      </c>
    </row>
    <row r="1687" spans="1:5" x14ac:dyDescent="0.25">
      <c r="A1687" s="32" t="s">
        <v>142</v>
      </c>
      <c r="B1687" s="32" t="s">
        <v>1664</v>
      </c>
      <c r="C1687" s="32" t="s">
        <v>1768</v>
      </c>
      <c r="D1687" s="32">
        <v>0</v>
      </c>
      <c r="E1687" s="56">
        <v>0</v>
      </c>
    </row>
    <row r="1688" spans="1:5" x14ac:dyDescent="0.25">
      <c r="A1688" s="34" t="s">
        <v>142</v>
      </c>
      <c r="B1688" s="34" t="s">
        <v>1664</v>
      </c>
      <c r="C1688" s="34" t="s">
        <v>1769</v>
      </c>
      <c r="D1688" s="34">
        <v>0</v>
      </c>
      <c r="E1688" s="76">
        <v>0</v>
      </c>
    </row>
    <row r="1689" spans="1:5" x14ac:dyDescent="0.25">
      <c r="A1689" s="32" t="s">
        <v>142</v>
      </c>
      <c r="B1689" s="32" t="s">
        <v>1664</v>
      </c>
      <c r="C1689" s="32" t="s">
        <v>1770</v>
      </c>
      <c r="D1689" s="32">
        <v>0</v>
      </c>
      <c r="E1689" s="56">
        <v>0</v>
      </c>
    </row>
    <row r="1690" spans="1:5" x14ac:dyDescent="0.25">
      <c r="A1690" s="34" t="s">
        <v>142</v>
      </c>
      <c r="B1690" s="34" t="s">
        <v>1664</v>
      </c>
      <c r="C1690" s="34" t="s">
        <v>1771</v>
      </c>
      <c r="D1690" s="34">
        <v>0</v>
      </c>
      <c r="E1690" s="76">
        <v>0</v>
      </c>
    </row>
    <row r="1691" spans="1:5" x14ac:dyDescent="0.25">
      <c r="A1691" s="12" t="s">
        <v>142</v>
      </c>
      <c r="B1691" s="12" t="s">
        <v>1664</v>
      </c>
      <c r="C1691" s="12" t="s">
        <v>1772</v>
      </c>
      <c r="D1691" s="12">
        <v>0</v>
      </c>
      <c r="E1691" s="77">
        <v>0</v>
      </c>
    </row>
    <row r="1692" spans="1:5" x14ac:dyDescent="0.25">
      <c r="A1692" s="34" t="s">
        <v>142</v>
      </c>
      <c r="B1692" s="34" t="s">
        <v>1664</v>
      </c>
      <c r="C1692" s="34" t="s">
        <v>1773</v>
      </c>
      <c r="D1692" s="34">
        <v>0</v>
      </c>
      <c r="E1692" s="76">
        <v>0</v>
      </c>
    </row>
    <row r="1693" spans="1:5" x14ac:dyDescent="0.25">
      <c r="A1693" s="12" t="s">
        <v>142</v>
      </c>
      <c r="B1693" s="12" t="s">
        <v>1664</v>
      </c>
      <c r="C1693" s="12" t="s">
        <v>1774</v>
      </c>
      <c r="D1693" s="12">
        <v>0</v>
      </c>
      <c r="E1693" s="77">
        <v>0</v>
      </c>
    </row>
    <row r="1694" spans="1:5" x14ac:dyDescent="0.25">
      <c r="A1694" s="34" t="s">
        <v>142</v>
      </c>
      <c r="B1694" s="34" t="s">
        <v>1664</v>
      </c>
      <c r="C1694" s="34" t="s">
        <v>1775</v>
      </c>
      <c r="D1694" s="34">
        <v>0</v>
      </c>
      <c r="E1694" s="76">
        <v>0</v>
      </c>
    </row>
    <row r="1695" spans="1:5" x14ac:dyDescent="0.25">
      <c r="A1695" s="12" t="s">
        <v>142</v>
      </c>
      <c r="B1695" s="12" t="s">
        <v>1664</v>
      </c>
      <c r="C1695" s="12" t="s">
        <v>1776</v>
      </c>
      <c r="D1695" s="12">
        <v>0</v>
      </c>
      <c r="E1695" s="77">
        <v>0</v>
      </c>
    </row>
    <row r="1696" spans="1:5" x14ac:dyDescent="0.25">
      <c r="A1696" s="34" t="s">
        <v>142</v>
      </c>
      <c r="B1696" s="34" t="s">
        <v>1664</v>
      </c>
      <c r="C1696" s="34" t="s">
        <v>1777</v>
      </c>
      <c r="D1696" s="34">
        <v>0</v>
      </c>
      <c r="E1696" s="76">
        <v>0</v>
      </c>
    </row>
    <row r="1697" spans="1:5" x14ac:dyDescent="0.25">
      <c r="A1697" s="32" t="s">
        <v>142</v>
      </c>
      <c r="B1697" s="32" t="s">
        <v>1664</v>
      </c>
      <c r="C1697" s="32" t="s">
        <v>1778</v>
      </c>
      <c r="D1697" s="32">
        <v>0</v>
      </c>
      <c r="E1697" s="56">
        <v>0</v>
      </c>
    </row>
    <row r="1698" spans="1:5" x14ac:dyDescent="0.25">
      <c r="A1698" s="34" t="s">
        <v>142</v>
      </c>
      <c r="B1698" s="34" t="s">
        <v>1664</v>
      </c>
      <c r="C1698" s="34" t="s">
        <v>1779</v>
      </c>
      <c r="D1698" s="34">
        <v>0</v>
      </c>
      <c r="E1698" s="76">
        <v>0</v>
      </c>
    </row>
    <row r="1699" spans="1:5" x14ac:dyDescent="0.25">
      <c r="A1699" s="12" t="s">
        <v>142</v>
      </c>
      <c r="B1699" s="12" t="s">
        <v>1664</v>
      </c>
      <c r="C1699" s="12" t="s">
        <v>1780</v>
      </c>
      <c r="D1699" s="12">
        <v>0</v>
      </c>
      <c r="E1699" s="77">
        <v>0</v>
      </c>
    </row>
    <row r="1700" spans="1:5" x14ac:dyDescent="0.25">
      <c r="A1700" s="34" t="s">
        <v>142</v>
      </c>
      <c r="B1700" s="34" t="s">
        <v>1664</v>
      </c>
      <c r="C1700" s="34" t="s">
        <v>1781</v>
      </c>
      <c r="D1700" s="34">
        <v>0</v>
      </c>
      <c r="E1700" s="76">
        <v>0</v>
      </c>
    </row>
    <row r="1701" spans="1:5" x14ac:dyDescent="0.25">
      <c r="A1701" s="12" t="s">
        <v>142</v>
      </c>
      <c r="B1701" s="12" t="s">
        <v>1664</v>
      </c>
      <c r="C1701" s="12" t="s">
        <v>1782</v>
      </c>
      <c r="D1701" s="12">
        <v>0</v>
      </c>
      <c r="E1701" s="77">
        <v>0</v>
      </c>
    </row>
    <row r="1702" spans="1:5" x14ac:dyDescent="0.25">
      <c r="A1702" s="34" t="s">
        <v>142</v>
      </c>
      <c r="B1702" s="34" t="s">
        <v>1664</v>
      </c>
      <c r="C1702" s="34" t="s">
        <v>1783</v>
      </c>
      <c r="D1702" s="34">
        <v>0</v>
      </c>
      <c r="E1702" s="76">
        <v>0</v>
      </c>
    </row>
    <row r="1703" spans="1:5" x14ac:dyDescent="0.25">
      <c r="A1703" s="12" t="s">
        <v>142</v>
      </c>
      <c r="B1703" s="12" t="s">
        <v>1664</v>
      </c>
      <c r="C1703" s="12" t="s">
        <v>1784</v>
      </c>
      <c r="D1703" s="12">
        <v>0</v>
      </c>
      <c r="E1703" s="77">
        <v>0</v>
      </c>
    </row>
    <row r="1704" spans="1:5" x14ac:dyDescent="0.25">
      <c r="A1704" s="34" t="s">
        <v>142</v>
      </c>
      <c r="B1704" s="34" t="s">
        <v>1664</v>
      </c>
      <c r="C1704" s="34" t="s">
        <v>1785</v>
      </c>
      <c r="D1704" s="34">
        <v>0</v>
      </c>
      <c r="E1704" s="76">
        <v>0</v>
      </c>
    </row>
    <row r="1705" spans="1:5" x14ac:dyDescent="0.25">
      <c r="A1705" s="32" t="s">
        <v>142</v>
      </c>
      <c r="B1705" s="32" t="s">
        <v>1664</v>
      </c>
      <c r="C1705" s="32" t="s">
        <v>1786</v>
      </c>
      <c r="D1705" s="32">
        <v>0</v>
      </c>
      <c r="E1705" s="56">
        <v>0</v>
      </c>
    </row>
    <row r="1706" spans="1:5" x14ac:dyDescent="0.25">
      <c r="A1706" s="34" t="s">
        <v>142</v>
      </c>
      <c r="B1706" s="34" t="s">
        <v>1664</v>
      </c>
      <c r="C1706" s="34" t="s">
        <v>1787</v>
      </c>
      <c r="D1706" s="34">
        <v>0</v>
      </c>
      <c r="E1706" s="76">
        <v>0</v>
      </c>
    </row>
    <row r="1707" spans="1:5" x14ac:dyDescent="0.25">
      <c r="A1707" s="32" t="s">
        <v>142</v>
      </c>
      <c r="B1707" s="32" t="s">
        <v>1664</v>
      </c>
      <c r="C1707" s="32" t="s">
        <v>1788</v>
      </c>
      <c r="D1707" s="32">
        <v>0</v>
      </c>
      <c r="E1707" s="56">
        <v>0</v>
      </c>
    </row>
    <row r="1708" spans="1:5" x14ac:dyDescent="0.25">
      <c r="A1708" s="34" t="s">
        <v>142</v>
      </c>
      <c r="B1708" s="34" t="s">
        <v>1664</v>
      </c>
      <c r="C1708" s="34" t="s">
        <v>1789</v>
      </c>
      <c r="D1708" s="34">
        <v>0</v>
      </c>
      <c r="E1708" s="76">
        <v>0</v>
      </c>
    </row>
    <row r="1709" spans="1:5" x14ac:dyDescent="0.25">
      <c r="A1709" s="12" t="s">
        <v>142</v>
      </c>
      <c r="B1709" s="12" t="s">
        <v>1664</v>
      </c>
      <c r="C1709" s="12" t="s">
        <v>1790</v>
      </c>
      <c r="D1709" s="12">
        <v>0</v>
      </c>
      <c r="E1709" s="77">
        <v>0</v>
      </c>
    </row>
    <row r="1710" spans="1:5" x14ac:dyDescent="0.25">
      <c r="A1710" s="34" t="s">
        <v>142</v>
      </c>
      <c r="B1710" s="34" t="s">
        <v>1664</v>
      </c>
      <c r="C1710" s="34" t="s">
        <v>1791</v>
      </c>
      <c r="D1710" s="34">
        <v>0</v>
      </c>
      <c r="E1710" s="76">
        <v>0</v>
      </c>
    </row>
    <row r="1711" spans="1:5" x14ac:dyDescent="0.25">
      <c r="A1711" s="12" t="s">
        <v>142</v>
      </c>
      <c r="B1711" s="12" t="s">
        <v>1664</v>
      </c>
      <c r="C1711" s="12" t="s">
        <v>1792</v>
      </c>
      <c r="D1711" s="12">
        <v>0</v>
      </c>
      <c r="E1711" s="77">
        <v>0</v>
      </c>
    </row>
    <row r="1712" spans="1:5" x14ac:dyDescent="0.25">
      <c r="A1712" s="34" t="s">
        <v>142</v>
      </c>
      <c r="B1712" s="34" t="s">
        <v>1664</v>
      </c>
      <c r="C1712" s="34" t="s">
        <v>1793</v>
      </c>
      <c r="D1712" s="34">
        <v>0</v>
      </c>
      <c r="E1712" s="76">
        <v>0</v>
      </c>
    </row>
    <row r="1713" spans="1:5" x14ac:dyDescent="0.25">
      <c r="A1713" s="12" t="s">
        <v>142</v>
      </c>
      <c r="B1713" s="12" t="s">
        <v>1664</v>
      </c>
      <c r="C1713" s="12" t="s">
        <v>1794</v>
      </c>
      <c r="D1713" s="12">
        <v>0</v>
      </c>
      <c r="E1713" s="77">
        <v>0</v>
      </c>
    </row>
    <row r="1714" spans="1:5" x14ac:dyDescent="0.25">
      <c r="A1714" s="34" t="s">
        <v>142</v>
      </c>
      <c r="B1714" s="34" t="s">
        <v>1664</v>
      </c>
      <c r="C1714" s="34" t="s">
        <v>1795</v>
      </c>
      <c r="D1714" s="34">
        <v>0</v>
      </c>
      <c r="E1714" s="76">
        <v>0</v>
      </c>
    </row>
    <row r="1715" spans="1:5" x14ac:dyDescent="0.25">
      <c r="A1715" s="32" t="s">
        <v>142</v>
      </c>
      <c r="B1715" s="32" t="s">
        <v>1664</v>
      </c>
      <c r="C1715" s="32" t="s">
        <v>1796</v>
      </c>
      <c r="D1715" s="32">
        <v>0</v>
      </c>
      <c r="E1715" s="56">
        <v>0</v>
      </c>
    </row>
    <row r="1716" spans="1:5" x14ac:dyDescent="0.25">
      <c r="A1716" s="34" t="s">
        <v>142</v>
      </c>
      <c r="B1716" s="34" t="s">
        <v>1664</v>
      </c>
      <c r="C1716" s="34" t="s">
        <v>1797</v>
      </c>
      <c r="D1716" s="34">
        <v>0</v>
      </c>
      <c r="E1716" s="76">
        <v>0</v>
      </c>
    </row>
    <row r="1717" spans="1:5" x14ac:dyDescent="0.25">
      <c r="A1717" s="12" t="s">
        <v>142</v>
      </c>
      <c r="B1717" s="12" t="s">
        <v>1664</v>
      </c>
      <c r="C1717" s="12" t="s">
        <v>1798</v>
      </c>
      <c r="D1717" s="12">
        <v>0</v>
      </c>
      <c r="E1717" s="77">
        <v>0</v>
      </c>
    </row>
    <row r="1718" spans="1:5" x14ac:dyDescent="0.25">
      <c r="A1718" s="34" t="s">
        <v>142</v>
      </c>
      <c r="B1718" s="34" t="s">
        <v>1664</v>
      </c>
      <c r="C1718" s="34" t="s">
        <v>1799</v>
      </c>
      <c r="D1718" s="34">
        <v>0</v>
      </c>
      <c r="E1718" s="76">
        <v>0</v>
      </c>
    </row>
    <row r="1719" spans="1:5" x14ac:dyDescent="0.25">
      <c r="A1719" s="12" t="s">
        <v>142</v>
      </c>
      <c r="B1719" s="12" t="s">
        <v>1664</v>
      </c>
      <c r="C1719" s="12" t="s">
        <v>1800</v>
      </c>
      <c r="D1719" s="12">
        <v>0</v>
      </c>
      <c r="E1719" s="77">
        <v>0</v>
      </c>
    </row>
    <row r="1720" spans="1:5" x14ac:dyDescent="0.25">
      <c r="A1720" s="34" t="s">
        <v>142</v>
      </c>
      <c r="B1720" s="34" t="s">
        <v>1664</v>
      </c>
      <c r="C1720" s="34" t="s">
        <v>1801</v>
      </c>
      <c r="D1720" s="34">
        <v>0</v>
      </c>
      <c r="E1720" s="76">
        <v>0</v>
      </c>
    </row>
    <row r="1721" spans="1:5" x14ac:dyDescent="0.25">
      <c r="A1721" s="12" t="s">
        <v>142</v>
      </c>
      <c r="B1721" s="12" t="s">
        <v>1664</v>
      </c>
      <c r="C1721" s="12" t="s">
        <v>1802</v>
      </c>
      <c r="D1721" s="12">
        <v>0</v>
      </c>
      <c r="E1721" s="77">
        <v>0</v>
      </c>
    </row>
    <row r="1722" spans="1:5" x14ac:dyDescent="0.25">
      <c r="A1722" s="34" t="s">
        <v>142</v>
      </c>
      <c r="B1722" s="34" t="s">
        <v>1664</v>
      </c>
      <c r="C1722" s="34" t="s">
        <v>1803</v>
      </c>
      <c r="D1722" s="34">
        <v>0</v>
      </c>
      <c r="E1722" s="76">
        <v>0</v>
      </c>
    </row>
    <row r="1723" spans="1:5" x14ac:dyDescent="0.25">
      <c r="A1723" s="32" t="s">
        <v>142</v>
      </c>
      <c r="B1723" s="32" t="s">
        <v>1664</v>
      </c>
      <c r="C1723" s="32" t="s">
        <v>1804</v>
      </c>
      <c r="D1723" s="32">
        <v>0</v>
      </c>
      <c r="E1723" s="56">
        <v>0</v>
      </c>
    </row>
    <row r="1724" spans="1:5" x14ac:dyDescent="0.25">
      <c r="A1724" s="34" t="s">
        <v>142</v>
      </c>
      <c r="B1724" s="34" t="s">
        <v>1664</v>
      </c>
      <c r="C1724" s="34" t="s">
        <v>1805</v>
      </c>
      <c r="D1724" s="34">
        <v>0</v>
      </c>
      <c r="E1724" s="76">
        <v>0</v>
      </c>
    </row>
    <row r="1725" spans="1:5" x14ac:dyDescent="0.25">
      <c r="A1725" s="32" t="s">
        <v>142</v>
      </c>
      <c r="B1725" s="32" t="s">
        <v>1664</v>
      </c>
      <c r="C1725" s="32" t="s">
        <v>1806</v>
      </c>
      <c r="D1725" s="32">
        <v>0</v>
      </c>
      <c r="E1725" s="56">
        <v>0</v>
      </c>
    </row>
    <row r="1726" spans="1:5" x14ac:dyDescent="0.25">
      <c r="A1726" s="34" t="s">
        <v>142</v>
      </c>
      <c r="B1726" s="34" t="s">
        <v>1664</v>
      </c>
      <c r="C1726" s="34" t="s">
        <v>1807</v>
      </c>
      <c r="D1726" s="34">
        <v>0</v>
      </c>
      <c r="E1726" s="76">
        <v>0</v>
      </c>
    </row>
    <row r="1727" spans="1:5" x14ac:dyDescent="0.25">
      <c r="A1727" s="12" t="s">
        <v>142</v>
      </c>
      <c r="B1727" s="12" t="s">
        <v>1664</v>
      </c>
      <c r="C1727" s="12" t="s">
        <v>1808</v>
      </c>
      <c r="D1727" s="12">
        <v>0</v>
      </c>
      <c r="E1727" s="77">
        <v>0</v>
      </c>
    </row>
    <row r="1728" spans="1:5" x14ac:dyDescent="0.25">
      <c r="A1728" s="34" t="s">
        <v>142</v>
      </c>
      <c r="B1728" s="34" t="s">
        <v>1664</v>
      </c>
      <c r="C1728" s="34" t="s">
        <v>1809</v>
      </c>
      <c r="D1728" s="34">
        <v>0</v>
      </c>
      <c r="E1728" s="76">
        <v>0</v>
      </c>
    </row>
    <row r="1729" spans="1:5" x14ac:dyDescent="0.25">
      <c r="A1729" s="12" t="s">
        <v>142</v>
      </c>
      <c r="B1729" s="12" t="s">
        <v>1664</v>
      </c>
      <c r="C1729" s="12" t="s">
        <v>1810</v>
      </c>
      <c r="D1729" s="12">
        <v>0</v>
      </c>
      <c r="E1729" s="77">
        <v>0</v>
      </c>
    </row>
    <row r="1730" spans="1:5" x14ac:dyDescent="0.25">
      <c r="A1730" s="34" t="s">
        <v>142</v>
      </c>
      <c r="B1730" s="34" t="s">
        <v>1664</v>
      </c>
      <c r="C1730" s="34" t="s">
        <v>1811</v>
      </c>
      <c r="D1730" s="34">
        <v>0</v>
      </c>
      <c r="E1730" s="76">
        <v>0</v>
      </c>
    </row>
    <row r="1731" spans="1:5" x14ac:dyDescent="0.25">
      <c r="A1731" s="12" t="s">
        <v>142</v>
      </c>
      <c r="B1731" s="12" t="s">
        <v>1664</v>
      </c>
      <c r="C1731" s="12" t="s">
        <v>1812</v>
      </c>
      <c r="D1731" s="12">
        <v>0</v>
      </c>
      <c r="E1731" s="77">
        <v>0</v>
      </c>
    </row>
    <row r="1732" spans="1:5" x14ac:dyDescent="0.25">
      <c r="A1732" s="34" t="s">
        <v>142</v>
      </c>
      <c r="B1732" s="34" t="s">
        <v>1664</v>
      </c>
      <c r="C1732" s="34" t="s">
        <v>1813</v>
      </c>
      <c r="D1732" s="34">
        <v>0</v>
      </c>
      <c r="E1732" s="76">
        <v>0</v>
      </c>
    </row>
    <row r="1733" spans="1:5" x14ac:dyDescent="0.25">
      <c r="A1733" s="32" t="s">
        <v>142</v>
      </c>
      <c r="B1733" s="32" t="s">
        <v>1664</v>
      </c>
      <c r="C1733" s="32" t="s">
        <v>1814</v>
      </c>
      <c r="D1733" s="32">
        <v>0</v>
      </c>
      <c r="E1733" s="56">
        <v>0</v>
      </c>
    </row>
    <row r="1734" spans="1:5" x14ac:dyDescent="0.25">
      <c r="A1734" s="34" t="s">
        <v>142</v>
      </c>
      <c r="B1734" s="34" t="s">
        <v>1664</v>
      </c>
      <c r="C1734" s="34" t="s">
        <v>1815</v>
      </c>
      <c r="D1734" s="34">
        <v>0</v>
      </c>
      <c r="E1734" s="76">
        <v>0</v>
      </c>
    </row>
    <row r="1735" spans="1:5" x14ac:dyDescent="0.25">
      <c r="A1735" s="12" t="s">
        <v>142</v>
      </c>
      <c r="B1735" s="12" t="s">
        <v>1664</v>
      </c>
      <c r="C1735" s="12" t="s">
        <v>1816</v>
      </c>
      <c r="D1735" s="12">
        <v>0</v>
      </c>
      <c r="E1735" s="77">
        <v>0</v>
      </c>
    </row>
    <row r="1736" spans="1:5" x14ac:dyDescent="0.25">
      <c r="A1736" s="34" t="s">
        <v>142</v>
      </c>
      <c r="B1736" s="34" t="s">
        <v>1664</v>
      </c>
      <c r="C1736" s="34" t="s">
        <v>1817</v>
      </c>
      <c r="D1736" s="34">
        <v>0</v>
      </c>
      <c r="E1736" s="76">
        <v>0</v>
      </c>
    </row>
    <row r="1737" spans="1:5" x14ac:dyDescent="0.25">
      <c r="A1737" s="12" t="s">
        <v>142</v>
      </c>
      <c r="B1737" s="12" t="s">
        <v>1664</v>
      </c>
      <c r="C1737" s="12" t="s">
        <v>1818</v>
      </c>
      <c r="D1737" s="12">
        <v>0</v>
      </c>
      <c r="E1737" s="77">
        <v>0</v>
      </c>
    </row>
    <row r="1738" spans="1:5" x14ac:dyDescent="0.25">
      <c r="A1738" s="34" t="s">
        <v>142</v>
      </c>
      <c r="B1738" s="34" t="s">
        <v>1664</v>
      </c>
      <c r="C1738" s="34" t="s">
        <v>1819</v>
      </c>
      <c r="D1738" s="34">
        <v>0</v>
      </c>
      <c r="E1738" s="76">
        <v>0</v>
      </c>
    </row>
    <row r="1739" spans="1:5" x14ac:dyDescent="0.25">
      <c r="A1739" s="12" t="s">
        <v>142</v>
      </c>
      <c r="B1739" s="12" t="s">
        <v>1664</v>
      </c>
      <c r="C1739" s="12" t="s">
        <v>1820</v>
      </c>
      <c r="D1739" s="12">
        <v>0</v>
      </c>
      <c r="E1739" s="77">
        <v>0</v>
      </c>
    </row>
    <row r="1740" spans="1:5" x14ac:dyDescent="0.25">
      <c r="A1740" s="34" t="s">
        <v>142</v>
      </c>
      <c r="B1740" s="34" t="s">
        <v>1664</v>
      </c>
      <c r="C1740" s="34" t="s">
        <v>1821</v>
      </c>
      <c r="D1740" s="34">
        <v>0</v>
      </c>
      <c r="E1740" s="76">
        <v>0</v>
      </c>
    </row>
    <row r="1741" spans="1:5" x14ac:dyDescent="0.25">
      <c r="A1741" s="32" t="s">
        <v>142</v>
      </c>
      <c r="B1741" s="32" t="s">
        <v>1664</v>
      </c>
      <c r="C1741" s="32" t="s">
        <v>1822</v>
      </c>
      <c r="D1741" s="32">
        <v>0</v>
      </c>
      <c r="E1741" s="56">
        <v>0</v>
      </c>
    </row>
    <row r="1742" spans="1:5" x14ac:dyDescent="0.25">
      <c r="A1742" s="34" t="s">
        <v>142</v>
      </c>
      <c r="B1742" s="34" t="s">
        <v>1664</v>
      </c>
      <c r="C1742" s="34" t="s">
        <v>1823</v>
      </c>
      <c r="D1742" s="34">
        <v>0</v>
      </c>
      <c r="E1742" s="76">
        <v>0</v>
      </c>
    </row>
    <row r="1743" spans="1:5" x14ac:dyDescent="0.25">
      <c r="A1743" s="32" t="s">
        <v>142</v>
      </c>
      <c r="B1743" s="32" t="s">
        <v>1664</v>
      </c>
      <c r="C1743" s="32" t="s">
        <v>1824</v>
      </c>
      <c r="D1743" s="32">
        <v>0</v>
      </c>
      <c r="E1743" s="56">
        <v>0</v>
      </c>
    </row>
    <row r="1744" spans="1:5" x14ac:dyDescent="0.25">
      <c r="A1744" s="34" t="s">
        <v>142</v>
      </c>
      <c r="B1744" s="34" t="s">
        <v>1664</v>
      </c>
      <c r="C1744" s="34" t="s">
        <v>1825</v>
      </c>
      <c r="D1744" s="34">
        <v>0</v>
      </c>
      <c r="E1744" s="76">
        <v>0</v>
      </c>
    </row>
    <row r="1745" spans="1:5" x14ac:dyDescent="0.25">
      <c r="A1745" s="12" t="s">
        <v>142</v>
      </c>
      <c r="B1745" s="12" t="s">
        <v>1664</v>
      </c>
      <c r="C1745" s="12" t="s">
        <v>1826</v>
      </c>
      <c r="D1745" s="12">
        <v>0</v>
      </c>
      <c r="E1745" s="77">
        <v>0</v>
      </c>
    </row>
    <row r="1746" spans="1:5" x14ac:dyDescent="0.25">
      <c r="A1746" s="34" t="s">
        <v>142</v>
      </c>
      <c r="B1746" s="34" t="s">
        <v>1664</v>
      </c>
      <c r="C1746" s="34" t="s">
        <v>1827</v>
      </c>
      <c r="D1746" s="34">
        <v>0</v>
      </c>
      <c r="E1746" s="76">
        <v>0</v>
      </c>
    </row>
    <row r="1747" spans="1:5" x14ac:dyDescent="0.25">
      <c r="A1747" s="12" t="s">
        <v>142</v>
      </c>
      <c r="B1747" s="12" t="s">
        <v>1664</v>
      </c>
      <c r="C1747" s="12" t="s">
        <v>1828</v>
      </c>
      <c r="D1747" s="12">
        <v>0</v>
      </c>
      <c r="E1747" s="77">
        <v>0</v>
      </c>
    </row>
    <row r="1748" spans="1:5" x14ac:dyDescent="0.25">
      <c r="A1748" s="34" t="s">
        <v>142</v>
      </c>
      <c r="B1748" s="34" t="s">
        <v>1664</v>
      </c>
      <c r="C1748" s="34" t="s">
        <v>1829</v>
      </c>
      <c r="D1748" s="34">
        <v>0</v>
      </c>
      <c r="E1748" s="76">
        <v>0</v>
      </c>
    </row>
    <row r="1749" spans="1:5" x14ac:dyDescent="0.25">
      <c r="A1749" s="12" t="s">
        <v>142</v>
      </c>
      <c r="B1749" s="12" t="s">
        <v>1664</v>
      </c>
      <c r="C1749" s="12" t="s">
        <v>1830</v>
      </c>
      <c r="D1749" s="12">
        <v>0</v>
      </c>
      <c r="E1749" s="77">
        <v>0</v>
      </c>
    </row>
    <row r="1750" spans="1:5" x14ac:dyDescent="0.25">
      <c r="A1750" s="34" t="s">
        <v>142</v>
      </c>
      <c r="B1750" s="34" t="s">
        <v>1664</v>
      </c>
      <c r="C1750" s="34" t="s">
        <v>1831</v>
      </c>
      <c r="D1750" s="34">
        <v>0</v>
      </c>
      <c r="E1750" s="76">
        <v>0</v>
      </c>
    </row>
    <row r="1751" spans="1:5" x14ac:dyDescent="0.25">
      <c r="A1751" s="32" t="s">
        <v>142</v>
      </c>
      <c r="B1751" s="32" t="s">
        <v>1664</v>
      </c>
      <c r="C1751" s="32" t="s">
        <v>1832</v>
      </c>
      <c r="D1751" s="32">
        <v>0</v>
      </c>
      <c r="E1751" s="56">
        <v>0</v>
      </c>
    </row>
    <row r="1752" spans="1:5" x14ac:dyDescent="0.25">
      <c r="A1752" s="34" t="s">
        <v>142</v>
      </c>
      <c r="B1752" s="34" t="s">
        <v>1664</v>
      </c>
      <c r="C1752" s="34" t="s">
        <v>1833</v>
      </c>
      <c r="D1752" s="34">
        <v>0</v>
      </c>
      <c r="E1752" s="76">
        <v>0</v>
      </c>
    </row>
    <row r="1753" spans="1:5" x14ac:dyDescent="0.25">
      <c r="A1753" s="12" t="s">
        <v>142</v>
      </c>
      <c r="B1753" s="12" t="s">
        <v>1664</v>
      </c>
      <c r="C1753" s="12" t="s">
        <v>1834</v>
      </c>
      <c r="D1753" s="12">
        <v>0</v>
      </c>
      <c r="E1753" s="77">
        <v>0</v>
      </c>
    </row>
    <row r="1754" spans="1:5" x14ac:dyDescent="0.25">
      <c r="A1754" s="34" t="s">
        <v>142</v>
      </c>
      <c r="B1754" s="34" t="s">
        <v>1664</v>
      </c>
      <c r="C1754" s="34" t="s">
        <v>1835</v>
      </c>
      <c r="D1754" s="34">
        <v>0</v>
      </c>
      <c r="E1754" s="76">
        <v>0</v>
      </c>
    </row>
    <row r="1755" spans="1:5" x14ac:dyDescent="0.25">
      <c r="A1755" s="12" t="s">
        <v>142</v>
      </c>
      <c r="B1755" s="12" t="s">
        <v>1664</v>
      </c>
      <c r="C1755" s="12" t="s">
        <v>1836</v>
      </c>
      <c r="D1755" s="12">
        <v>0</v>
      </c>
      <c r="E1755" s="77">
        <v>0</v>
      </c>
    </row>
    <row r="1756" spans="1:5" x14ac:dyDescent="0.25">
      <c r="A1756" s="34" t="s">
        <v>142</v>
      </c>
      <c r="B1756" s="34" t="s">
        <v>1664</v>
      </c>
      <c r="C1756" s="34" t="s">
        <v>1837</v>
      </c>
      <c r="D1756" s="34">
        <v>0</v>
      </c>
      <c r="E1756" s="76">
        <v>0</v>
      </c>
    </row>
    <row r="1757" spans="1:5" x14ac:dyDescent="0.25">
      <c r="A1757" s="12" t="s">
        <v>142</v>
      </c>
      <c r="B1757" s="12" t="s">
        <v>1664</v>
      </c>
      <c r="C1757" s="12" t="s">
        <v>1838</v>
      </c>
      <c r="D1757" s="12">
        <v>0</v>
      </c>
      <c r="E1757" s="77">
        <v>0</v>
      </c>
    </row>
    <row r="1758" spans="1:5" x14ac:dyDescent="0.25">
      <c r="A1758" s="34" t="s">
        <v>142</v>
      </c>
      <c r="B1758" s="34" t="s">
        <v>1664</v>
      </c>
      <c r="C1758" s="34" t="s">
        <v>1839</v>
      </c>
      <c r="D1758" s="34">
        <v>0</v>
      </c>
      <c r="E1758" s="76">
        <v>0</v>
      </c>
    </row>
    <row r="1759" spans="1:5" x14ac:dyDescent="0.25">
      <c r="A1759" s="32" t="s">
        <v>142</v>
      </c>
      <c r="B1759" s="32" t="s">
        <v>1664</v>
      </c>
      <c r="C1759" s="32" t="s">
        <v>1840</v>
      </c>
      <c r="D1759" s="32">
        <v>0</v>
      </c>
      <c r="E1759" s="56">
        <v>0</v>
      </c>
    </row>
    <row r="1760" spans="1:5" x14ac:dyDescent="0.25">
      <c r="A1760" s="34" t="s">
        <v>142</v>
      </c>
      <c r="B1760" s="34" t="s">
        <v>1664</v>
      </c>
      <c r="C1760" s="34" t="s">
        <v>1841</v>
      </c>
      <c r="D1760" s="34">
        <v>0</v>
      </c>
      <c r="E1760" s="76">
        <v>0</v>
      </c>
    </row>
    <row r="1761" spans="1:5" x14ac:dyDescent="0.25">
      <c r="A1761" s="32" t="s">
        <v>142</v>
      </c>
      <c r="B1761" s="32" t="s">
        <v>1664</v>
      </c>
      <c r="C1761" s="32" t="s">
        <v>1842</v>
      </c>
      <c r="D1761" s="32">
        <v>0</v>
      </c>
      <c r="E1761" s="56">
        <v>0</v>
      </c>
    </row>
    <row r="1762" spans="1:5" x14ac:dyDescent="0.25">
      <c r="A1762" s="34" t="s">
        <v>142</v>
      </c>
      <c r="B1762" s="34" t="s">
        <v>1664</v>
      </c>
      <c r="C1762" s="34" t="s">
        <v>1843</v>
      </c>
      <c r="D1762" s="34">
        <v>0</v>
      </c>
      <c r="E1762" s="76">
        <v>0</v>
      </c>
    </row>
    <row r="1763" spans="1:5" x14ac:dyDescent="0.25">
      <c r="A1763" s="12" t="s">
        <v>142</v>
      </c>
      <c r="B1763" s="12" t="s">
        <v>1664</v>
      </c>
      <c r="C1763" s="12" t="s">
        <v>1844</v>
      </c>
      <c r="D1763" s="12">
        <v>0</v>
      </c>
      <c r="E1763" s="77">
        <v>0</v>
      </c>
    </row>
    <row r="1764" spans="1:5" x14ac:dyDescent="0.25">
      <c r="A1764" s="34" t="s">
        <v>142</v>
      </c>
      <c r="B1764" s="34" t="s">
        <v>1664</v>
      </c>
      <c r="C1764" s="34" t="s">
        <v>1845</v>
      </c>
      <c r="D1764" s="34">
        <v>0</v>
      </c>
      <c r="E1764" s="76">
        <v>0</v>
      </c>
    </row>
    <row r="1765" spans="1:5" x14ac:dyDescent="0.25">
      <c r="A1765" s="12" t="s">
        <v>142</v>
      </c>
      <c r="B1765" s="12" t="s">
        <v>1664</v>
      </c>
      <c r="C1765" s="12" t="s">
        <v>1846</v>
      </c>
      <c r="D1765" s="12">
        <v>0</v>
      </c>
      <c r="E1765" s="77">
        <v>0</v>
      </c>
    </row>
    <row r="1766" spans="1:5" x14ac:dyDescent="0.25">
      <c r="A1766" s="34" t="s">
        <v>142</v>
      </c>
      <c r="B1766" s="34" t="s">
        <v>1664</v>
      </c>
      <c r="C1766" s="34" t="s">
        <v>330</v>
      </c>
      <c r="D1766" s="34">
        <v>0</v>
      </c>
      <c r="E1766" s="76">
        <v>0</v>
      </c>
    </row>
    <row r="1767" spans="1:5" x14ac:dyDescent="0.25">
      <c r="A1767" s="12" t="s">
        <v>142</v>
      </c>
      <c r="B1767" s="12" t="s">
        <v>1664</v>
      </c>
      <c r="C1767" s="12" t="s">
        <v>452</v>
      </c>
      <c r="D1767" s="12">
        <v>0</v>
      </c>
      <c r="E1767" s="77">
        <v>0</v>
      </c>
    </row>
    <row r="1768" spans="1:5" x14ac:dyDescent="0.25">
      <c r="A1768" s="34" t="s">
        <v>142</v>
      </c>
      <c r="B1768" s="34" t="s">
        <v>1664</v>
      </c>
      <c r="C1768" s="34" t="s">
        <v>1847</v>
      </c>
      <c r="D1768" s="34">
        <v>0</v>
      </c>
      <c r="E1768" s="76">
        <v>0</v>
      </c>
    </row>
    <row r="1769" spans="1:5" x14ac:dyDescent="0.25">
      <c r="A1769" s="32" t="s">
        <v>142</v>
      </c>
      <c r="B1769" s="32" t="s">
        <v>1664</v>
      </c>
      <c r="C1769" s="32" t="s">
        <v>1848</v>
      </c>
      <c r="D1769" s="32">
        <v>0</v>
      </c>
      <c r="E1769" s="56">
        <v>0</v>
      </c>
    </row>
    <row r="1770" spans="1:5" x14ac:dyDescent="0.25">
      <c r="A1770" s="34" t="s">
        <v>142</v>
      </c>
      <c r="B1770" s="34" t="s">
        <v>1664</v>
      </c>
      <c r="C1770" s="34" t="s">
        <v>1849</v>
      </c>
      <c r="D1770" s="34">
        <v>0</v>
      </c>
      <c r="E1770" s="76">
        <v>0</v>
      </c>
    </row>
    <row r="1771" spans="1:5" x14ac:dyDescent="0.25">
      <c r="A1771" s="12" t="s">
        <v>142</v>
      </c>
      <c r="B1771" s="12" t="s">
        <v>1664</v>
      </c>
      <c r="C1771" s="12" t="s">
        <v>1850</v>
      </c>
      <c r="D1771" s="12">
        <v>0</v>
      </c>
      <c r="E1771" s="77">
        <v>0</v>
      </c>
    </row>
    <row r="1772" spans="1:5" x14ac:dyDescent="0.25">
      <c r="A1772" s="34" t="s">
        <v>142</v>
      </c>
      <c r="B1772" s="34" t="s">
        <v>1664</v>
      </c>
      <c r="C1772" s="34" t="s">
        <v>1851</v>
      </c>
      <c r="D1772" s="34">
        <v>0</v>
      </c>
      <c r="E1772" s="76">
        <v>0</v>
      </c>
    </row>
    <row r="1773" spans="1:5" x14ac:dyDescent="0.25">
      <c r="A1773" s="12" t="s">
        <v>142</v>
      </c>
      <c r="B1773" s="12" t="s">
        <v>1664</v>
      </c>
      <c r="C1773" s="12" t="s">
        <v>1852</v>
      </c>
      <c r="D1773" s="12">
        <v>0</v>
      </c>
      <c r="E1773" s="77">
        <v>0</v>
      </c>
    </row>
    <row r="1774" spans="1:5" x14ac:dyDescent="0.25">
      <c r="A1774" s="34" t="s">
        <v>142</v>
      </c>
      <c r="B1774" s="34" t="s">
        <v>1664</v>
      </c>
      <c r="C1774" s="34" t="s">
        <v>1853</v>
      </c>
      <c r="D1774" s="34">
        <v>0</v>
      </c>
      <c r="E1774" s="76">
        <v>0</v>
      </c>
    </row>
    <row r="1775" spans="1:5" x14ac:dyDescent="0.25">
      <c r="A1775" s="12" t="s">
        <v>142</v>
      </c>
      <c r="B1775" s="12" t="s">
        <v>1664</v>
      </c>
      <c r="C1775" s="12" t="s">
        <v>1854</v>
      </c>
      <c r="D1775" s="12">
        <v>0</v>
      </c>
      <c r="E1775" s="77">
        <v>0</v>
      </c>
    </row>
    <row r="1776" spans="1:5" x14ac:dyDescent="0.25">
      <c r="A1776" s="34" t="s">
        <v>142</v>
      </c>
      <c r="B1776" s="34" t="s">
        <v>1664</v>
      </c>
      <c r="C1776" s="34" t="s">
        <v>1855</v>
      </c>
      <c r="D1776" s="34">
        <v>0</v>
      </c>
      <c r="E1776" s="76">
        <v>0</v>
      </c>
    </row>
    <row r="1777" spans="1:5" x14ac:dyDescent="0.25">
      <c r="A1777" s="32" t="s">
        <v>142</v>
      </c>
      <c r="B1777" s="32" t="s">
        <v>1664</v>
      </c>
      <c r="C1777" s="32" t="s">
        <v>1856</v>
      </c>
      <c r="D1777" s="32">
        <v>0</v>
      </c>
      <c r="E1777" s="56">
        <v>0</v>
      </c>
    </row>
    <row r="1778" spans="1:5" x14ac:dyDescent="0.25">
      <c r="A1778" s="34" t="s">
        <v>142</v>
      </c>
      <c r="B1778" s="34" t="s">
        <v>1664</v>
      </c>
      <c r="C1778" s="34" t="s">
        <v>1857</v>
      </c>
      <c r="D1778" s="34">
        <v>0</v>
      </c>
      <c r="E1778" s="76">
        <v>0</v>
      </c>
    </row>
    <row r="1779" spans="1:5" x14ac:dyDescent="0.25">
      <c r="A1779" s="32" t="s">
        <v>142</v>
      </c>
      <c r="B1779" s="32" t="s">
        <v>1664</v>
      </c>
      <c r="C1779" s="32" t="s">
        <v>1858</v>
      </c>
      <c r="D1779" s="32">
        <v>0</v>
      </c>
      <c r="E1779" s="56">
        <v>0</v>
      </c>
    </row>
    <row r="1780" spans="1:5" x14ac:dyDescent="0.25">
      <c r="A1780" s="34" t="s">
        <v>142</v>
      </c>
      <c r="B1780" s="34" t="s">
        <v>1664</v>
      </c>
      <c r="C1780" s="34" t="s">
        <v>1859</v>
      </c>
      <c r="D1780" s="34">
        <v>0</v>
      </c>
      <c r="E1780" s="76">
        <v>0</v>
      </c>
    </row>
    <row r="1781" spans="1:5" x14ac:dyDescent="0.25">
      <c r="A1781" s="12" t="s">
        <v>142</v>
      </c>
      <c r="B1781" s="12" t="s">
        <v>1664</v>
      </c>
      <c r="C1781" s="12" t="s">
        <v>1860</v>
      </c>
      <c r="D1781" s="12">
        <v>0</v>
      </c>
      <c r="E1781" s="77">
        <v>0</v>
      </c>
    </row>
    <row r="1782" spans="1:5" x14ac:dyDescent="0.25">
      <c r="A1782" s="34" t="s">
        <v>142</v>
      </c>
      <c r="B1782" s="34" t="s">
        <v>1664</v>
      </c>
      <c r="C1782" s="34" t="s">
        <v>1861</v>
      </c>
      <c r="D1782" s="34">
        <v>0</v>
      </c>
      <c r="E1782" s="76">
        <v>0</v>
      </c>
    </row>
    <row r="1783" spans="1:5" x14ac:dyDescent="0.25">
      <c r="A1783" s="12" t="s">
        <v>142</v>
      </c>
      <c r="B1783" s="12" t="s">
        <v>1664</v>
      </c>
      <c r="C1783" s="12" t="s">
        <v>215</v>
      </c>
      <c r="D1783" s="12">
        <v>0</v>
      </c>
      <c r="E1783" s="77">
        <v>0</v>
      </c>
    </row>
    <row r="1784" spans="1:5" x14ac:dyDescent="0.25">
      <c r="A1784" s="34" t="s">
        <v>142</v>
      </c>
      <c r="B1784" s="34" t="s">
        <v>1664</v>
      </c>
      <c r="C1784" s="34" t="s">
        <v>1862</v>
      </c>
      <c r="D1784" s="34">
        <v>0</v>
      </c>
      <c r="E1784" s="76">
        <v>0</v>
      </c>
    </row>
    <row r="1785" spans="1:5" x14ac:dyDescent="0.25">
      <c r="A1785" s="12" t="s">
        <v>142</v>
      </c>
      <c r="B1785" s="12" t="s">
        <v>1664</v>
      </c>
      <c r="C1785" s="12" t="s">
        <v>1863</v>
      </c>
      <c r="D1785" s="12">
        <v>0</v>
      </c>
      <c r="E1785" s="77">
        <v>0</v>
      </c>
    </row>
    <row r="1786" spans="1:5" x14ac:dyDescent="0.25">
      <c r="A1786" s="34" t="s">
        <v>142</v>
      </c>
      <c r="B1786" s="34" t="s">
        <v>1664</v>
      </c>
      <c r="C1786" s="34" t="s">
        <v>1864</v>
      </c>
      <c r="D1786" s="34">
        <v>0</v>
      </c>
      <c r="E1786" s="76">
        <v>0</v>
      </c>
    </row>
    <row r="1787" spans="1:5" x14ac:dyDescent="0.25">
      <c r="A1787" s="32" t="s">
        <v>142</v>
      </c>
      <c r="B1787" s="32" t="s">
        <v>1664</v>
      </c>
      <c r="C1787" s="32" t="s">
        <v>1865</v>
      </c>
      <c r="D1787" s="32">
        <v>0</v>
      </c>
      <c r="E1787" s="56">
        <v>0</v>
      </c>
    </row>
    <row r="1788" spans="1:5" x14ac:dyDescent="0.25">
      <c r="A1788" s="34" t="s">
        <v>142</v>
      </c>
      <c r="B1788" s="34" t="s">
        <v>1664</v>
      </c>
      <c r="C1788" s="34" t="s">
        <v>1866</v>
      </c>
      <c r="D1788" s="34">
        <v>0</v>
      </c>
      <c r="E1788" s="76">
        <v>0</v>
      </c>
    </row>
    <row r="1789" spans="1:5" x14ac:dyDescent="0.25">
      <c r="A1789" s="12" t="s">
        <v>142</v>
      </c>
      <c r="B1789" s="12" t="s">
        <v>1664</v>
      </c>
      <c r="C1789" s="12" t="s">
        <v>1867</v>
      </c>
      <c r="D1789" s="12">
        <v>0</v>
      </c>
      <c r="E1789" s="77">
        <v>0</v>
      </c>
    </row>
    <row r="1790" spans="1:5" x14ac:dyDescent="0.25">
      <c r="A1790" s="34" t="s">
        <v>142</v>
      </c>
      <c r="B1790" s="34" t="s">
        <v>1868</v>
      </c>
      <c r="C1790" s="34" t="s">
        <v>1869</v>
      </c>
      <c r="D1790" s="34">
        <v>0</v>
      </c>
      <c r="E1790" s="76">
        <v>0</v>
      </c>
    </row>
    <row r="1791" spans="1:5" x14ac:dyDescent="0.25">
      <c r="A1791" s="12" t="s">
        <v>142</v>
      </c>
      <c r="B1791" s="12" t="s">
        <v>1868</v>
      </c>
      <c r="C1791" s="12" t="s">
        <v>1870</v>
      </c>
      <c r="D1791" s="12">
        <v>0</v>
      </c>
      <c r="E1791" s="77">
        <v>0</v>
      </c>
    </row>
    <row r="1792" spans="1:5" x14ac:dyDescent="0.25">
      <c r="A1792" s="34" t="s">
        <v>142</v>
      </c>
      <c r="B1792" s="34" t="s">
        <v>1868</v>
      </c>
      <c r="C1792" s="34" t="s">
        <v>1871</v>
      </c>
      <c r="D1792" s="34">
        <v>0</v>
      </c>
      <c r="E1792" s="76">
        <v>0</v>
      </c>
    </row>
    <row r="1793" spans="1:5" x14ac:dyDescent="0.25">
      <c r="A1793" s="12" t="s">
        <v>142</v>
      </c>
      <c r="B1793" s="12" t="s">
        <v>1868</v>
      </c>
      <c r="C1793" s="12" t="s">
        <v>1872</v>
      </c>
      <c r="D1793" s="12">
        <v>0</v>
      </c>
      <c r="E1793" s="77">
        <v>0</v>
      </c>
    </row>
    <row r="1794" spans="1:5" x14ac:dyDescent="0.25">
      <c r="A1794" s="34" t="s">
        <v>142</v>
      </c>
      <c r="B1794" s="34" t="s">
        <v>1868</v>
      </c>
      <c r="C1794" s="34" t="s">
        <v>1873</v>
      </c>
      <c r="D1794" s="34">
        <v>0</v>
      </c>
      <c r="E1794" s="76">
        <v>0</v>
      </c>
    </row>
    <row r="1795" spans="1:5" x14ac:dyDescent="0.25">
      <c r="A1795" s="32" t="s">
        <v>142</v>
      </c>
      <c r="B1795" s="32" t="s">
        <v>1868</v>
      </c>
      <c r="C1795" s="32" t="s">
        <v>1874</v>
      </c>
      <c r="D1795" s="32">
        <v>0</v>
      </c>
      <c r="E1795" s="56">
        <v>0</v>
      </c>
    </row>
    <row r="1796" spans="1:5" x14ac:dyDescent="0.25">
      <c r="A1796" s="34" t="s">
        <v>142</v>
      </c>
      <c r="B1796" s="34" t="s">
        <v>1868</v>
      </c>
      <c r="C1796" s="34" t="s">
        <v>1875</v>
      </c>
      <c r="D1796" s="34">
        <v>0</v>
      </c>
      <c r="E1796" s="76">
        <v>0</v>
      </c>
    </row>
    <row r="1797" spans="1:5" x14ac:dyDescent="0.25">
      <c r="A1797" s="32" t="s">
        <v>142</v>
      </c>
      <c r="B1797" s="32" t="s">
        <v>1868</v>
      </c>
      <c r="C1797" s="32" t="s">
        <v>1876</v>
      </c>
      <c r="D1797" s="32">
        <v>0</v>
      </c>
      <c r="E1797" s="56">
        <v>0</v>
      </c>
    </row>
    <row r="1798" spans="1:5" x14ac:dyDescent="0.25">
      <c r="A1798" s="34" t="s">
        <v>142</v>
      </c>
      <c r="B1798" s="34" t="s">
        <v>1868</v>
      </c>
      <c r="C1798" s="34" t="s">
        <v>1877</v>
      </c>
      <c r="D1798" s="34">
        <v>0</v>
      </c>
      <c r="E1798" s="76">
        <v>0</v>
      </c>
    </row>
    <row r="1799" spans="1:5" x14ac:dyDescent="0.25">
      <c r="A1799" s="12" t="s">
        <v>142</v>
      </c>
      <c r="B1799" s="12" t="s">
        <v>1868</v>
      </c>
      <c r="C1799" s="12" t="s">
        <v>1878</v>
      </c>
      <c r="D1799" s="12">
        <v>0</v>
      </c>
      <c r="E1799" s="77">
        <v>0</v>
      </c>
    </row>
    <row r="1800" spans="1:5" x14ac:dyDescent="0.25">
      <c r="A1800" s="34" t="s">
        <v>142</v>
      </c>
      <c r="B1800" s="34" t="s">
        <v>1868</v>
      </c>
      <c r="C1800" s="34" t="s">
        <v>1879</v>
      </c>
      <c r="D1800" s="34">
        <v>0</v>
      </c>
      <c r="E1800" s="76">
        <v>0</v>
      </c>
    </row>
    <row r="1801" spans="1:5" x14ac:dyDescent="0.25">
      <c r="A1801" s="12" t="s">
        <v>142</v>
      </c>
      <c r="B1801" s="12" t="s">
        <v>1868</v>
      </c>
      <c r="C1801" s="12" t="s">
        <v>1880</v>
      </c>
      <c r="D1801" s="12">
        <v>0</v>
      </c>
      <c r="E1801" s="77">
        <v>0</v>
      </c>
    </row>
    <row r="1802" spans="1:5" x14ac:dyDescent="0.25">
      <c r="A1802" s="34" t="s">
        <v>142</v>
      </c>
      <c r="B1802" s="34" t="s">
        <v>1868</v>
      </c>
      <c r="C1802" s="34" t="s">
        <v>1881</v>
      </c>
      <c r="D1802" s="34">
        <v>0</v>
      </c>
      <c r="E1802" s="76">
        <v>0</v>
      </c>
    </row>
    <row r="1803" spans="1:5" x14ac:dyDescent="0.25">
      <c r="A1803" s="12" t="s">
        <v>142</v>
      </c>
      <c r="B1803" s="12" t="s">
        <v>1868</v>
      </c>
      <c r="C1803" s="12" t="s">
        <v>1868</v>
      </c>
      <c r="D1803" s="12">
        <v>0</v>
      </c>
      <c r="E1803" s="77">
        <v>0</v>
      </c>
    </row>
    <row r="1804" spans="1:5" x14ac:dyDescent="0.25">
      <c r="A1804" s="34" t="s">
        <v>142</v>
      </c>
      <c r="B1804" s="34" t="s">
        <v>1868</v>
      </c>
      <c r="C1804" s="34" t="s">
        <v>1882</v>
      </c>
      <c r="D1804" s="34">
        <v>0</v>
      </c>
      <c r="E1804" s="76">
        <v>0</v>
      </c>
    </row>
    <row r="1805" spans="1:5" x14ac:dyDescent="0.25">
      <c r="A1805" s="32" t="s">
        <v>142</v>
      </c>
      <c r="B1805" s="32" t="s">
        <v>1868</v>
      </c>
      <c r="C1805" s="32" t="s">
        <v>442</v>
      </c>
      <c r="D1805" s="32">
        <v>0</v>
      </c>
      <c r="E1805" s="56">
        <v>0</v>
      </c>
    </row>
    <row r="1806" spans="1:5" x14ac:dyDescent="0.25">
      <c r="A1806" s="34" t="s">
        <v>142</v>
      </c>
      <c r="B1806" s="34" t="s">
        <v>1868</v>
      </c>
      <c r="C1806" s="34" t="s">
        <v>1883</v>
      </c>
      <c r="D1806" s="34">
        <v>0</v>
      </c>
      <c r="E1806" s="76">
        <v>0</v>
      </c>
    </row>
    <row r="1807" spans="1:5" x14ac:dyDescent="0.25">
      <c r="A1807" s="12" t="s">
        <v>142</v>
      </c>
      <c r="B1807" s="12" t="s">
        <v>1868</v>
      </c>
      <c r="C1807" s="12" t="s">
        <v>754</v>
      </c>
      <c r="D1807" s="12">
        <v>0</v>
      </c>
      <c r="E1807" s="77">
        <v>0</v>
      </c>
    </row>
    <row r="1808" spans="1:5" x14ac:dyDescent="0.25">
      <c r="A1808" s="34" t="s">
        <v>142</v>
      </c>
      <c r="B1808" s="34" t="s">
        <v>1884</v>
      </c>
      <c r="C1808" s="34" t="s">
        <v>1885</v>
      </c>
      <c r="D1808" s="34">
        <v>0</v>
      </c>
      <c r="E1808" s="76">
        <v>0</v>
      </c>
    </row>
    <row r="1809" spans="1:5" x14ac:dyDescent="0.25">
      <c r="A1809" s="12" t="s">
        <v>142</v>
      </c>
      <c r="B1809" s="12" t="s">
        <v>1884</v>
      </c>
      <c r="C1809" s="12" t="s">
        <v>1886</v>
      </c>
      <c r="D1809" s="12">
        <v>0</v>
      </c>
      <c r="E1809" s="77">
        <v>0</v>
      </c>
    </row>
    <row r="1810" spans="1:5" x14ac:dyDescent="0.25">
      <c r="A1810" s="34" t="s">
        <v>142</v>
      </c>
      <c r="B1810" s="34" t="s">
        <v>1884</v>
      </c>
      <c r="C1810" s="34" t="s">
        <v>1887</v>
      </c>
      <c r="D1810" s="34">
        <v>0</v>
      </c>
      <c r="E1810" s="76">
        <v>0</v>
      </c>
    </row>
    <row r="1811" spans="1:5" x14ac:dyDescent="0.25">
      <c r="A1811" s="12" t="s">
        <v>142</v>
      </c>
      <c r="B1811" s="12" t="s">
        <v>1884</v>
      </c>
      <c r="C1811" s="12" t="s">
        <v>1888</v>
      </c>
      <c r="D1811" s="12">
        <v>0</v>
      </c>
      <c r="E1811" s="77">
        <v>0</v>
      </c>
    </row>
    <row r="1812" spans="1:5" x14ac:dyDescent="0.25">
      <c r="A1812" s="34" t="s">
        <v>142</v>
      </c>
      <c r="B1812" s="34" t="s">
        <v>1884</v>
      </c>
      <c r="C1812" s="34" t="s">
        <v>415</v>
      </c>
      <c r="D1812" s="34">
        <v>0</v>
      </c>
      <c r="E1812" s="76">
        <v>0</v>
      </c>
    </row>
    <row r="1813" spans="1:5" x14ac:dyDescent="0.25">
      <c r="A1813" s="32" t="s">
        <v>142</v>
      </c>
      <c r="B1813" s="32" t="s">
        <v>1884</v>
      </c>
      <c r="C1813" s="32" t="s">
        <v>1889</v>
      </c>
      <c r="D1813" s="32">
        <v>0</v>
      </c>
      <c r="E1813" s="56">
        <v>0</v>
      </c>
    </row>
    <row r="1814" spans="1:5" x14ac:dyDescent="0.25">
      <c r="A1814" s="34" t="s">
        <v>142</v>
      </c>
      <c r="B1814" s="34" t="s">
        <v>1884</v>
      </c>
      <c r="C1814" s="34" t="s">
        <v>946</v>
      </c>
      <c r="D1814" s="34">
        <v>0</v>
      </c>
      <c r="E1814" s="76">
        <v>0</v>
      </c>
    </row>
    <row r="1815" spans="1:5" x14ac:dyDescent="0.25">
      <c r="A1815" s="32" t="s">
        <v>142</v>
      </c>
      <c r="B1815" s="32" t="s">
        <v>1884</v>
      </c>
      <c r="C1815" s="32" t="s">
        <v>1890</v>
      </c>
      <c r="D1815" s="32">
        <v>0</v>
      </c>
      <c r="E1815" s="56">
        <v>0</v>
      </c>
    </row>
    <row r="1816" spans="1:5" x14ac:dyDescent="0.25">
      <c r="A1816" s="34" t="s">
        <v>142</v>
      </c>
      <c r="B1816" s="34" t="s">
        <v>1884</v>
      </c>
      <c r="C1816" s="34" t="s">
        <v>1891</v>
      </c>
      <c r="D1816" s="34">
        <v>0</v>
      </c>
      <c r="E1816" s="76">
        <v>0</v>
      </c>
    </row>
    <row r="1817" spans="1:5" x14ac:dyDescent="0.25">
      <c r="A1817" s="12" t="s">
        <v>142</v>
      </c>
      <c r="B1817" s="12" t="s">
        <v>1884</v>
      </c>
      <c r="C1817" s="12" t="s">
        <v>1892</v>
      </c>
      <c r="D1817" s="12">
        <v>0</v>
      </c>
      <c r="E1817" s="77">
        <v>0</v>
      </c>
    </row>
    <row r="1818" spans="1:5" x14ac:dyDescent="0.25">
      <c r="A1818" s="34" t="s">
        <v>142</v>
      </c>
      <c r="B1818" s="34" t="s">
        <v>1893</v>
      </c>
      <c r="C1818" s="34" t="s">
        <v>1894</v>
      </c>
      <c r="D1818" s="34">
        <v>0</v>
      </c>
      <c r="E1818" s="76">
        <v>0</v>
      </c>
    </row>
    <row r="1819" spans="1:5" x14ac:dyDescent="0.25">
      <c r="A1819" s="12" t="s">
        <v>142</v>
      </c>
      <c r="B1819" s="12" t="s">
        <v>1893</v>
      </c>
      <c r="C1819" s="12" t="s">
        <v>1895</v>
      </c>
      <c r="D1819" s="12">
        <v>0</v>
      </c>
      <c r="E1819" s="77">
        <v>0</v>
      </c>
    </row>
    <row r="1820" spans="1:5" x14ac:dyDescent="0.25">
      <c r="A1820" s="34" t="s">
        <v>142</v>
      </c>
      <c r="B1820" s="34" t="s">
        <v>1893</v>
      </c>
      <c r="C1820" s="34" t="s">
        <v>1896</v>
      </c>
      <c r="D1820" s="34">
        <v>0</v>
      </c>
      <c r="E1820" s="76">
        <v>0</v>
      </c>
    </row>
    <row r="1821" spans="1:5" x14ac:dyDescent="0.25">
      <c r="A1821" s="12" t="s">
        <v>142</v>
      </c>
      <c r="B1821" s="12" t="s">
        <v>1893</v>
      </c>
      <c r="C1821" s="12" t="s">
        <v>1897</v>
      </c>
      <c r="D1821" s="12">
        <v>0</v>
      </c>
      <c r="E1821" s="77">
        <v>0</v>
      </c>
    </row>
    <row r="1822" spans="1:5" x14ac:dyDescent="0.25">
      <c r="A1822" s="34" t="s">
        <v>142</v>
      </c>
      <c r="B1822" s="34" t="s">
        <v>1893</v>
      </c>
      <c r="C1822" s="34" t="s">
        <v>1898</v>
      </c>
      <c r="D1822" s="34">
        <v>0</v>
      </c>
      <c r="E1822" s="76">
        <v>0</v>
      </c>
    </row>
    <row r="1823" spans="1:5" x14ac:dyDescent="0.25">
      <c r="A1823" s="32" t="s">
        <v>142</v>
      </c>
      <c r="B1823" s="32" t="s">
        <v>1893</v>
      </c>
      <c r="C1823" s="32" t="s">
        <v>1899</v>
      </c>
      <c r="D1823" s="32">
        <v>0</v>
      </c>
      <c r="E1823" s="56">
        <v>0</v>
      </c>
    </row>
    <row r="1824" spans="1:5" x14ac:dyDescent="0.25">
      <c r="A1824" s="34" t="s">
        <v>142</v>
      </c>
      <c r="B1824" s="34" t="s">
        <v>1893</v>
      </c>
      <c r="C1824" s="34" t="s">
        <v>1900</v>
      </c>
      <c r="D1824" s="34">
        <v>0</v>
      </c>
      <c r="E1824" s="76">
        <v>0</v>
      </c>
    </row>
    <row r="1825" spans="1:5" x14ac:dyDescent="0.25">
      <c r="A1825" s="12" t="s">
        <v>142</v>
      </c>
      <c r="B1825" s="12" t="s">
        <v>1893</v>
      </c>
      <c r="C1825" s="12" t="s">
        <v>1901</v>
      </c>
      <c r="D1825" s="12">
        <v>0</v>
      </c>
      <c r="E1825" s="77">
        <v>0</v>
      </c>
    </row>
    <row r="1826" spans="1:5" x14ac:dyDescent="0.25">
      <c r="A1826" s="34" t="s">
        <v>142</v>
      </c>
      <c r="B1826" s="34" t="s">
        <v>1893</v>
      </c>
      <c r="C1826" s="34" t="s">
        <v>1902</v>
      </c>
      <c r="D1826" s="34">
        <v>0</v>
      </c>
      <c r="E1826" s="76">
        <v>0</v>
      </c>
    </row>
    <row r="1827" spans="1:5" x14ac:dyDescent="0.25">
      <c r="A1827" s="12" t="s">
        <v>142</v>
      </c>
      <c r="B1827" s="12" t="s">
        <v>1893</v>
      </c>
      <c r="C1827" s="12" t="s">
        <v>1903</v>
      </c>
      <c r="D1827" s="12">
        <v>0</v>
      </c>
      <c r="E1827" s="77">
        <v>0</v>
      </c>
    </row>
    <row r="1828" spans="1:5" x14ac:dyDescent="0.25">
      <c r="A1828" s="34" t="s">
        <v>142</v>
      </c>
      <c r="B1828" s="34" t="s">
        <v>1893</v>
      </c>
      <c r="C1828" s="34" t="s">
        <v>1904</v>
      </c>
      <c r="D1828" s="34">
        <v>0</v>
      </c>
      <c r="E1828" s="76">
        <v>0</v>
      </c>
    </row>
    <row r="1829" spans="1:5" x14ac:dyDescent="0.25">
      <c r="A1829" s="12" t="s">
        <v>142</v>
      </c>
      <c r="B1829" s="12" t="s">
        <v>1893</v>
      </c>
      <c r="C1829" s="12" t="s">
        <v>1905</v>
      </c>
      <c r="D1829" s="12">
        <v>0</v>
      </c>
      <c r="E1829" s="77">
        <v>0</v>
      </c>
    </row>
    <row r="1830" spans="1:5" x14ac:dyDescent="0.25">
      <c r="A1830" s="34" t="s">
        <v>142</v>
      </c>
      <c r="B1830" s="34" t="s">
        <v>1893</v>
      </c>
      <c r="C1830" s="34" t="s">
        <v>1906</v>
      </c>
      <c r="D1830" s="34">
        <v>0</v>
      </c>
      <c r="E1830" s="76">
        <v>0</v>
      </c>
    </row>
    <row r="1831" spans="1:5" x14ac:dyDescent="0.25">
      <c r="A1831" s="32" t="s">
        <v>142</v>
      </c>
      <c r="B1831" s="32" t="s">
        <v>1893</v>
      </c>
      <c r="C1831" s="32" t="s">
        <v>1697</v>
      </c>
      <c r="D1831" s="32">
        <v>0</v>
      </c>
      <c r="E1831" s="56">
        <v>0</v>
      </c>
    </row>
    <row r="1832" spans="1:5" x14ac:dyDescent="0.25">
      <c r="A1832" s="34" t="s">
        <v>142</v>
      </c>
      <c r="B1832" s="34" t="s">
        <v>1893</v>
      </c>
      <c r="C1832" s="34" t="s">
        <v>1907</v>
      </c>
      <c r="D1832" s="34">
        <v>0</v>
      </c>
      <c r="E1832" s="76">
        <v>0</v>
      </c>
    </row>
    <row r="1833" spans="1:5" x14ac:dyDescent="0.25">
      <c r="A1833" s="32" t="s">
        <v>142</v>
      </c>
      <c r="B1833" s="32" t="s">
        <v>1893</v>
      </c>
      <c r="C1833" s="32" t="s">
        <v>1908</v>
      </c>
      <c r="D1833" s="32">
        <v>0</v>
      </c>
      <c r="E1833" s="56">
        <v>0</v>
      </c>
    </row>
    <row r="1834" spans="1:5" x14ac:dyDescent="0.25">
      <c r="A1834" s="34" t="s">
        <v>142</v>
      </c>
      <c r="B1834" s="34" t="s">
        <v>1893</v>
      </c>
      <c r="C1834" s="34" t="s">
        <v>1909</v>
      </c>
      <c r="D1834" s="34">
        <v>0</v>
      </c>
      <c r="E1834" s="76">
        <v>0</v>
      </c>
    </row>
    <row r="1835" spans="1:5" x14ac:dyDescent="0.25">
      <c r="A1835" s="12" t="s">
        <v>142</v>
      </c>
      <c r="B1835" s="12" t="s">
        <v>1893</v>
      </c>
      <c r="C1835" s="12" t="s">
        <v>1910</v>
      </c>
      <c r="D1835" s="12">
        <v>0</v>
      </c>
      <c r="E1835" s="77">
        <v>0</v>
      </c>
    </row>
    <row r="1836" spans="1:5" x14ac:dyDescent="0.25">
      <c r="A1836" s="34" t="s">
        <v>142</v>
      </c>
      <c r="B1836" s="34" t="s">
        <v>1893</v>
      </c>
      <c r="C1836" s="34" t="s">
        <v>942</v>
      </c>
      <c r="D1836" s="34">
        <v>0</v>
      </c>
      <c r="E1836" s="76">
        <v>0</v>
      </c>
    </row>
    <row r="1837" spans="1:5" x14ac:dyDescent="0.25">
      <c r="A1837" s="12" t="s">
        <v>142</v>
      </c>
      <c r="B1837" s="12" t="s">
        <v>1893</v>
      </c>
      <c r="C1837" s="12" t="s">
        <v>1911</v>
      </c>
      <c r="D1837" s="12">
        <v>0</v>
      </c>
      <c r="E1837" s="77">
        <v>0</v>
      </c>
    </row>
    <row r="1838" spans="1:5" x14ac:dyDescent="0.25">
      <c r="A1838" s="34" t="s">
        <v>142</v>
      </c>
      <c r="B1838" s="34" t="s">
        <v>1893</v>
      </c>
      <c r="C1838" s="34" t="s">
        <v>1912</v>
      </c>
      <c r="D1838" s="34">
        <v>0</v>
      </c>
      <c r="E1838" s="76">
        <v>0</v>
      </c>
    </row>
    <row r="1839" spans="1:5" x14ac:dyDescent="0.25">
      <c r="A1839" s="12" t="s">
        <v>142</v>
      </c>
      <c r="B1839" s="12" t="s">
        <v>1893</v>
      </c>
      <c r="C1839" s="12" t="s">
        <v>1913</v>
      </c>
      <c r="D1839" s="12">
        <v>0</v>
      </c>
      <c r="E1839" s="77">
        <v>0</v>
      </c>
    </row>
    <row r="1840" spans="1:5" x14ac:dyDescent="0.25">
      <c r="A1840" s="34" t="s">
        <v>142</v>
      </c>
      <c r="B1840" s="34" t="s">
        <v>1893</v>
      </c>
      <c r="C1840" s="34" t="s">
        <v>298</v>
      </c>
      <c r="D1840" s="34">
        <v>0</v>
      </c>
      <c r="E1840" s="76">
        <v>0</v>
      </c>
    </row>
    <row r="1841" spans="1:5" x14ac:dyDescent="0.25">
      <c r="A1841" s="32" t="s">
        <v>142</v>
      </c>
      <c r="B1841" s="32" t="s">
        <v>1893</v>
      </c>
      <c r="C1841" s="32" t="s">
        <v>1914</v>
      </c>
      <c r="D1841" s="32">
        <v>0</v>
      </c>
      <c r="E1841" s="56">
        <v>0</v>
      </c>
    </row>
    <row r="1842" spans="1:5" x14ac:dyDescent="0.25">
      <c r="A1842" s="34" t="s">
        <v>142</v>
      </c>
      <c r="B1842" s="34" t="s">
        <v>1893</v>
      </c>
      <c r="C1842" s="34" t="s">
        <v>1915</v>
      </c>
      <c r="D1842" s="34">
        <v>0</v>
      </c>
      <c r="E1842" s="76">
        <v>0</v>
      </c>
    </row>
    <row r="1843" spans="1:5" x14ac:dyDescent="0.25">
      <c r="A1843" s="12" t="s">
        <v>142</v>
      </c>
      <c r="B1843" s="12" t="s">
        <v>1893</v>
      </c>
      <c r="C1843" s="12" t="s">
        <v>1916</v>
      </c>
      <c r="D1843" s="12">
        <v>0</v>
      </c>
      <c r="E1843" s="77">
        <v>0</v>
      </c>
    </row>
    <row r="1844" spans="1:5" x14ac:dyDescent="0.25">
      <c r="A1844" s="34" t="s">
        <v>142</v>
      </c>
      <c r="B1844" s="34" t="s">
        <v>1893</v>
      </c>
      <c r="C1844" s="34" t="s">
        <v>1917</v>
      </c>
      <c r="D1844" s="34">
        <v>0</v>
      </c>
      <c r="E1844" s="76">
        <v>0</v>
      </c>
    </row>
    <row r="1845" spans="1:5" x14ac:dyDescent="0.25">
      <c r="A1845" s="12" t="s">
        <v>142</v>
      </c>
      <c r="B1845" s="12" t="s">
        <v>1893</v>
      </c>
      <c r="C1845" s="12" t="s">
        <v>1893</v>
      </c>
      <c r="D1845" s="12">
        <v>0</v>
      </c>
      <c r="E1845" s="77">
        <v>0</v>
      </c>
    </row>
    <row r="1846" spans="1:5" x14ac:dyDescent="0.25">
      <c r="A1846" s="34" t="s">
        <v>142</v>
      </c>
      <c r="B1846" s="34" t="s">
        <v>1893</v>
      </c>
      <c r="C1846" s="34" t="s">
        <v>1918</v>
      </c>
      <c r="D1846" s="34">
        <v>0</v>
      </c>
      <c r="E1846" s="76">
        <v>0</v>
      </c>
    </row>
    <row r="1847" spans="1:5" x14ac:dyDescent="0.25">
      <c r="A1847" s="12" t="s">
        <v>142</v>
      </c>
      <c r="B1847" s="12" t="s">
        <v>1893</v>
      </c>
      <c r="C1847" s="12" t="s">
        <v>1919</v>
      </c>
      <c r="D1847" s="12">
        <v>0</v>
      </c>
      <c r="E1847" s="77">
        <v>0</v>
      </c>
    </row>
    <row r="1848" spans="1:5" x14ac:dyDescent="0.25">
      <c r="A1848" s="34" t="s">
        <v>142</v>
      </c>
      <c r="B1848" s="34" t="s">
        <v>1893</v>
      </c>
      <c r="C1848" s="34" t="s">
        <v>484</v>
      </c>
      <c r="D1848" s="34">
        <v>0</v>
      </c>
      <c r="E1848" s="76">
        <v>0</v>
      </c>
    </row>
    <row r="1849" spans="1:5" x14ac:dyDescent="0.25">
      <c r="A1849" s="32" t="s">
        <v>142</v>
      </c>
      <c r="B1849" s="32" t="s">
        <v>1893</v>
      </c>
      <c r="C1849" s="32" t="s">
        <v>1920</v>
      </c>
      <c r="D1849" s="32">
        <v>0</v>
      </c>
      <c r="E1849" s="56">
        <v>0</v>
      </c>
    </row>
    <row r="1850" spans="1:5" x14ac:dyDescent="0.25">
      <c r="A1850" s="34" t="s">
        <v>142</v>
      </c>
      <c r="B1850" s="34" t="s">
        <v>1893</v>
      </c>
      <c r="C1850" s="34" t="s">
        <v>1921</v>
      </c>
      <c r="D1850" s="34">
        <v>0</v>
      </c>
      <c r="E1850" s="76">
        <v>0</v>
      </c>
    </row>
    <row r="1851" spans="1:5" x14ac:dyDescent="0.25">
      <c r="A1851" s="32" t="s">
        <v>142</v>
      </c>
      <c r="B1851" s="32" t="s">
        <v>1893</v>
      </c>
      <c r="C1851" s="32" t="s">
        <v>1922</v>
      </c>
      <c r="D1851" s="32">
        <v>0</v>
      </c>
      <c r="E1851" s="56">
        <v>0</v>
      </c>
    </row>
    <row r="1852" spans="1:5" x14ac:dyDescent="0.25">
      <c r="A1852" s="34" t="s">
        <v>142</v>
      </c>
      <c r="B1852" s="34" t="s">
        <v>1893</v>
      </c>
      <c r="C1852" s="34" t="s">
        <v>1923</v>
      </c>
      <c r="D1852" s="34">
        <v>0</v>
      </c>
      <c r="E1852" s="76">
        <v>0</v>
      </c>
    </row>
    <row r="1853" spans="1:5" x14ac:dyDescent="0.25">
      <c r="A1853" s="12" t="s">
        <v>142</v>
      </c>
      <c r="B1853" s="12" t="s">
        <v>1893</v>
      </c>
      <c r="C1853" s="12" t="s">
        <v>1924</v>
      </c>
      <c r="D1853" s="12">
        <v>0</v>
      </c>
      <c r="E1853" s="77">
        <v>0</v>
      </c>
    </row>
    <row r="1854" spans="1:5" x14ac:dyDescent="0.25">
      <c r="A1854" s="34" t="s">
        <v>142</v>
      </c>
      <c r="B1854" s="34" t="s">
        <v>1893</v>
      </c>
      <c r="C1854" s="34" t="s">
        <v>1925</v>
      </c>
      <c r="D1854" s="34">
        <v>0</v>
      </c>
      <c r="E1854" s="76">
        <v>0</v>
      </c>
    </row>
    <row r="1855" spans="1:5" x14ac:dyDescent="0.25">
      <c r="A1855" s="12" t="s">
        <v>142</v>
      </c>
      <c r="B1855" s="12" t="s">
        <v>1893</v>
      </c>
      <c r="C1855" s="12" t="s">
        <v>1926</v>
      </c>
      <c r="D1855" s="12">
        <v>0</v>
      </c>
      <c r="E1855" s="77">
        <v>0</v>
      </c>
    </row>
    <row r="1856" spans="1:5" x14ac:dyDescent="0.25">
      <c r="A1856" s="34" t="s">
        <v>142</v>
      </c>
      <c r="B1856" s="34" t="s">
        <v>1893</v>
      </c>
      <c r="C1856" s="34" t="s">
        <v>1927</v>
      </c>
      <c r="D1856" s="34">
        <v>0</v>
      </c>
      <c r="E1856" s="76">
        <v>0</v>
      </c>
    </row>
    <row r="1857" spans="1:5" x14ac:dyDescent="0.25">
      <c r="A1857" s="12" t="s">
        <v>142</v>
      </c>
      <c r="B1857" s="12" t="s">
        <v>1893</v>
      </c>
      <c r="C1857" s="12" t="s">
        <v>1928</v>
      </c>
      <c r="D1857" s="12">
        <v>0</v>
      </c>
      <c r="E1857" s="77">
        <v>0</v>
      </c>
    </row>
    <row r="1858" spans="1:5" x14ac:dyDescent="0.25">
      <c r="A1858" s="34" t="s">
        <v>142</v>
      </c>
      <c r="B1858" s="34" t="s">
        <v>1893</v>
      </c>
      <c r="C1858" s="34" t="s">
        <v>1929</v>
      </c>
      <c r="D1858" s="34">
        <v>0</v>
      </c>
      <c r="E1858" s="76">
        <v>0</v>
      </c>
    </row>
    <row r="1859" spans="1:5" x14ac:dyDescent="0.25">
      <c r="A1859" s="32" t="s">
        <v>142</v>
      </c>
      <c r="B1859" s="32" t="s">
        <v>1893</v>
      </c>
      <c r="C1859" s="32" t="s">
        <v>1930</v>
      </c>
      <c r="D1859" s="32">
        <v>0</v>
      </c>
      <c r="E1859" s="56">
        <v>0</v>
      </c>
    </row>
    <row r="1860" spans="1:5" x14ac:dyDescent="0.25">
      <c r="A1860" s="34" t="s">
        <v>142</v>
      </c>
      <c r="B1860" s="34" t="s">
        <v>1893</v>
      </c>
      <c r="C1860" s="34" t="s">
        <v>1931</v>
      </c>
      <c r="D1860" s="34">
        <v>0</v>
      </c>
      <c r="E1860" s="76">
        <v>0</v>
      </c>
    </row>
    <row r="1861" spans="1:5" x14ac:dyDescent="0.25">
      <c r="A1861" s="12" t="s">
        <v>142</v>
      </c>
      <c r="B1861" s="12" t="s">
        <v>1893</v>
      </c>
      <c r="C1861" s="12" t="s">
        <v>1932</v>
      </c>
      <c r="D1861" s="12">
        <v>0</v>
      </c>
      <c r="E1861" s="77">
        <v>0</v>
      </c>
    </row>
    <row r="1862" spans="1:5" x14ac:dyDescent="0.25">
      <c r="A1862" s="34" t="s">
        <v>142</v>
      </c>
      <c r="B1862" s="34" t="s">
        <v>1893</v>
      </c>
      <c r="C1862" s="34" t="s">
        <v>1933</v>
      </c>
      <c r="D1862" s="34">
        <v>0</v>
      </c>
      <c r="E1862" s="76">
        <v>0</v>
      </c>
    </row>
    <row r="1863" spans="1:5" x14ac:dyDescent="0.25">
      <c r="A1863" s="12" t="s">
        <v>142</v>
      </c>
      <c r="B1863" s="12" t="s">
        <v>1893</v>
      </c>
      <c r="C1863" s="12" t="s">
        <v>1934</v>
      </c>
      <c r="D1863" s="12">
        <v>0</v>
      </c>
      <c r="E1863" s="77">
        <v>0</v>
      </c>
    </row>
    <row r="1864" spans="1:5" x14ac:dyDescent="0.25">
      <c r="A1864" s="34" t="s">
        <v>142</v>
      </c>
      <c r="B1864" s="34" t="s">
        <v>1893</v>
      </c>
      <c r="C1864" s="34" t="s">
        <v>1935</v>
      </c>
      <c r="D1864" s="34">
        <v>0</v>
      </c>
      <c r="E1864" s="76">
        <v>0</v>
      </c>
    </row>
    <row r="1865" spans="1:5" x14ac:dyDescent="0.25">
      <c r="A1865" s="12" t="s">
        <v>142</v>
      </c>
      <c r="B1865" s="12" t="s">
        <v>1893</v>
      </c>
      <c r="C1865" s="12" t="s">
        <v>1936</v>
      </c>
      <c r="D1865" s="12">
        <v>0</v>
      </c>
      <c r="E1865" s="77">
        <v>0</v>
      </c>
    </row>
    <row r="1866" spans="1:5" x14ac:dyDescent="0.25">
      <c r="A1866" s="34" t="s">
        <v>142</v>
      </c>
      <c r="B1866" s="34" t="s">
        <v>1893</v>
      </c>
      <c r="C1866" s="34" t="s">
        <v>1937</v>
      </c>
      <c r="D1866" s="34">
        <v>0</v>
      </c>
      <c r="E1866" s="76">
        <v>0</v>
      </c>
    </row>
    <row r="1867" spans="1:5" x14ac:dyDescent="0.25">
      <c r="A1867" s="32" t="s">
        <v>142</v>
      </c>
      <c r="B1867" s="32" t="s">
        <v>1893</v>
      </c>
      <c r="C1867" s="32" t="s">
        <v>1938</v>
      </c>
      <c r="D1867" s="32">
        <v>0</v>
      </c>
      <c r="E1867" s="56">
        <v>0</v>
      </c>
    </row>
    <row r="1868" spans="1:5" x14ac:dyDescent="0.25">
      <c r="A1868" s="34" t="s">
        <v>142</v>
      </c>
      <c r="B1868" s="34" t="s">
        <v>1893</v>
      </c>
      <c r="C1868" s="34" t="s">
        <v>770</v>
      </c>
      <c r="D1868" s="34">
        <v>0</v>
      </c>
      <c r="E1868" s="76">
        <v>0</v>
      </c>
    </row>
    <row r="1869" spans="1:5" x14ac:dyDescent="0.25">
      <c r="A1869" s="32" t="s">
        <v>142</v>
      </c>
      <c r="B1869" s="32" t="s">
        <v>1893</v>
      </c>
      <c r="C1869" s="32" t="s">
        <v>1939</v>
      </c>
      <c r="D1869" s="32">
        <v>0</v>
      </c>
      <c r="E1869" s="56">
        <v>0</v>
      </c>
    </row>
    <row r="1870" spans="1:5" x14ac:dyDescent="0.25">
      <c r="A1870" s="34" t="s">
        <v>142</v>
      </c>
      <c r="B1870" s="34" t="s">
        <v>1893</v>
      </c>
      <c r="C1870" s="34" t="s">
        <v>1940</v>
      </c>
      <c r="D1870" s="34">
        <v>0</v>
      </c>
      <c r="E1870" s="76">
        <v>0</v>
      </c>
    </row>
    <row r="1871" spans="1:5" x14ac:dyDescent="0.25">
      <c r="A1871" s="12" t="s">
        <v>142</v>
      </c>
      <c r="B1871" s="12" t="s">
        <v>1893</v>
      </c>
      <c r="C1871" s="12" t="s">
        <v>1941</v>
      </c>
      <c r="D1871" s="12">
        <v>0</v>
      </c>
      <c r="E1871" s="77">
        <v>0</v>
      </c>
    </row>
    <row r="1872" spans="1:5" x14ac:dyDescent="0.25">
      <c r="A1872" s="34" t="s">
        <v>142</v>
      </c>
      <c r="B1872" s="34" t="s">
        <v>1893</v>
      </c>
      <c r="C1872" s="34" t="s">
        <v>215</v>
      </c>
      <c r="D1872" s="34">
        <v>0</v>
      </c>
      <c r="E1872" s="76">
        <v>0</v>
      </c>
    </row>
    <row r="1873" spans="1:5" x14ac:dyDescent="0.25">
      <c r="A1873" s="12" t="s">
        <v>142</v>
      </c>
      <c r="B1873" s="12" t="s">
        <v>1893</v>
      </c>
      <c r="C1873" s="12" t="s">
        <v>1942</v>
      </c>
      <c r="D1873" s="12">
        <v>0</v>
      </c>
      <c r="E1873" s="77">
        <v>0</v>
      </c>
    </row>
    <row r="1874" spans="1:5" x14ac:dyDescent="0.25">
      <c r="A1874" s="34" t="s">
        <v>142</v>
      </c>
      <c r="B1874" s="34" t="s">
        <v>1893</v>
      </c>
      <c r="C1874" s="34" t="s">
        <v>1943</v>
      </c>
      <c r="D1874" s="34">
        <v>0</v>
      </c>
      <c r="E1874" s="76">
        <v>0</v>
      </c>
    </row>
    <row r="1875" spans="1:5" x14ac:dyDescent="0.25">
      <c r="A1875" s="12" t="s">
        <v>142</v>
      </c>
      <c r="B1875" s="12" t="s">
        <v>1893</v>
      </c>
      <c r="C1875" s="12" t="s">
        <v>1944</v>
      </c>
      <c r="D1875" s="12">
        <v>0</v>
      </c>
      <c r="E1875" s="77">
        <v>0</v>
      </c>
    </row>
    <row r="1876" spans="1:5" x14ac:dyDescent="0.25">
      <c r="A1876" s="34" t="s">
        <v>142</v>
      </c>
      <c r="B1876" s="34" t="s">
        <v>1945</v>
      </c>
      <c r="C1876" s="34" t="s">
        <v>1946</v>
      </c>
      <c r="D1876" s="34">
        <v>0</v>
      </c>
      <c r="E1876" s="76">
        <v>0</v>
      </c>
    </row>
    <row r="1877" spans="1:5" x14ac:dyDescent="0.25">
      <c r="A1877" s="32" t="s">
        <v>142</v>
      </c>
      <c r="B1877" s="32" t="s">
        <v>1945</v>
      </c>
      <c r="C1877" s="32" t="s">
        <v>1947</v>
      </c>
      <c r="D1877" s="32">
        <v>0</v>
      </c>
      <c r="E1877" s="56">
        <v>0</v>
      </c>
    </row>
    <row r="1878" spans="1:5" x14ac:dyDescent="0.25">
      <c r="A1878" s="34" t="s">
        <v>142</v>
      </c>
      <c r="B1878" s="34" t="s">
        <v>1945</v>
      </c>
      <c r="C1878" s="34" t="s">
        <v>1948</v>
      </c>
      <c r="D1878" s="34">
        <v>0</v>
      </c>
      <c r="E1878" s="76">
        <v>0</v>
      </c>
    </row>
    <row r="1879" spans="1:5" x14ac:dyDescent="0.25">
      <c r="A1879" s="12" t="s">
        <v>142</v>
      </c>
      <c r="B1879" s="12" t="s">
        <v>1945</v>
      </c>
      <c r="C1879" s="12" t="s">
        <v>1949</v>
      </c>
      <c r="D1879" s="12">
        <v>0</v>
      </c>
      <c r="E1879" s="77">
        <v>0</v>
      </c>
    </row>
    <row r="1880" spans="1:5" x14ac:dyDescent="0.25">
      <c r="A1880" s="34" t="s">
        <v>142</v>
      </c>
      <c r="B1880" s="34" t="s">
        <v>1945</v>
      </c>
      <c r="C1880" s="34" t="s">
        <v>1950</v>
      </c>
      <c r="D1880" s="34">
        <v>0</v>
      </c>
      <c r="E1880" s="76">
        <v>0</v>
      </c>
    </row>
    <row r="1881" spans="1:5" x14ac:dyDescent="0.25">
      <c r="A1881" s="12" t="s">
        <v>142</v>
      </c>
      <c r="B1881" s="12" t="s">
        <v>1945</v>
      </c>
      <c r="C1881" s="12" t="s">
        <v>1951</v>
      </c>
      <c r="D1881" s="12">
        <v>0</v>
      </c>
      <c r="E1881" s="77">
        <v>0</v>
      </c>
    </row>
    <row r="1882" spans="1:5" x14ac:dyDescent="0.25">
      <c r="A1882" s="34" t="s">
        <v>142</v>
      </c>
      <c r="B1882" s="34" t="s">
        <v>1945</v>
      </c>
      <c r="C1882" s="34" t="s">
        <v>1952</v>
      </c>
      <c r="D1882" s="34">
        <v>0</v>
      </c>
      <c r="E1882" s="76">
        <v>0</v>
      </c>
    </row>
    <row r="1883" spans="1:5" x14ac:dyDescent="0.25">
      <c r="A1883" s="12" t="s">
        <v>142</v>
      </c>
      <c r="B1883" s="12" t="s">
        <v>1945</v>
      </c>
      <c r="C1883" s="12" t="s">
        <v>1953</v>
      </c>
      <c r="D1883" s="12">
        <v>0</v>
      </c>
      <c r="E1883" s="77">
        <v>0</v>
      </c>
    </row>
    <row r="1884" spans="1:5" x14ac:dyDescent="0.25">
      <c r="A1884" s="34" t="s">
        <v>142</v>
      </c>
      <c r="B1884" s="34" t="s">
        <v>1945</v>
      </c>
      <c r="C1884" s="34" t="s">
        <v>1954</v>
      </c>
      <c r="D1884" s="34">
        <v>0</v>
      </c>
      <c r="E1884" s="76">
        <v>0</v>
      </c>
    </row>
    <row r="1885" spans="1:5" x14ac:dyDescent="0.25">
      <c r="A1885" s="32" t="s">
        <v>142</v>
      </c>
      <c r="B1885" s="32" t="s">
        <v>1945</v>
      </c>
      <c r="C1885" s="32" t="s">
        <v>1955</v>
      </c>
      <c r="D1885" s="32">
        <v>0</v>
      </c>
      <c r="E1885" s="56">
        <v>0</v>
      </c>
    </row>
    <row r="1886" spans="1:5" x14ac:dyDescent="0.25">
      <c r="A1886" s="34" t="s">
        <v>142</v>
      </c>
      <c r="B1886" s="34" t="s">
        <v>1945</v>
      </c>
      <c r="C1886" s="34" t="s">
        <v>1956</v>
      </c>
      <c r="D1886" s="34">
        <v>0</v>
      </c>
      <c r="E1886" s="76">
        <v>0</v>
      </c>
    </row>
    <row r="1887" spans="1:5" x14ac:dyDescent="0.25">
      <c r="A1887" s="32" t="s">
        <v>142</v>
      </c>
      <c r="B1887" s="32" t="s">
        <v>1945</v>
      </c>
      <c r="C1887" s="32" t="s">
        <v>1957</v>
      </c>
      <c r="D1887" s="32">
        <v>0</v>
      </c>
      <c r="E1887" s="56">
        <v>0</v>
      </c>
    </row>
    <row r="1888" spans="1:5" x14ac:dyDescent="0.25">
      <c r="A1888" s="34" t="s">
        <v>142</v>
      </c>
      <c r="B1888" s="34" t="s">
        <v>1945</v>
      </c>
      <c r="C1888" s="34" t="s">
        <v>1958</v>
      </c>
      <c r="D1888" s="34">
        <v>0</v>
      </c>
      <c r="E1888" s="76">
        <v>0</v>
      </c>
    </row>
    <row r="1889" spans="1:5" x14ac:dyDescent="0.25">
      <c r="A1889" s="12" t="s">
        <v>142</v>
      </c>
      <c r="B1889" s="12" t="s">
        <v>1945</v>
      </c>
      <c r="C1889" s="12" t="s">
        <v>390</v>
      </c>
      <c r="D1889" s="12">
        <v>0</v>
      </c>
      <c r="E1889" s="77">
        <v>0</v>
      </c>
    </row>
    <row r="1890" spans="1:5" x14ac:dyDescent="0.25">
      <c r="A1890" s="34" t="s">
        <v>142</v>
      </c>
      <c r="B1890" s="34" t="s">
        <v>1945</v>
      </c>
      <c r="C1890" s="34" t="s">
        <v>1959</v>
      </c>
      <c r="D1890" s="34">
        <v>0</v>
      </c>
      <c r="E1890" s="76">
        <v>0</v>
      </c>
    </row>
    <row r="1891" spans="1:5" x14ac:dyDescent="0.25">
      <c r="A1891" s="12" t="s">
        <v>142</v>
      </c>
      <c r="B1891" s="12" t="s">
        <v>1945</v>
      </c>
      <c r="C1891" s="12" t="s">
        <v>1960</v>
      </c>
      <c r="D1891" s="12">
        <v>0</v>
      </c>
      <c r="E1891" s="77">
        <v>0</v>
      </c>
    </row>
    <row r="1892" spans="1:5" x14ac:dyDescent="0.25">
      <c r="A1892" s="34" t="s">
        <v>142</v>
      </c>
      <c r="B1892" s="34" t="s">
        <v>1945</v>
      </c>
      <c r="C1892" s="34" t="s">
        <v>1945</v>
      </c>
      <c r="D1892" s="34">
        <v>0</v>
      </c>
      <c r="E1892" s="76">
        <v>0</v>
      </c>
    </row>
    <row r="1893" spans="1:5" x14ac:dyDescent="0.25">
      <c r="A1893" s="12" t="s">
        <v>142</v>
      </c>
      <c r="B1893" s="12" t="s">
        <v>1945</v>
      </c>
      <c r="C1893" s="12" t="s">
        <v>1961</v>
      </c>
      <c r="D1893" s="12">
        <v>0</v>
      </c>
      <c r="E1893" s="77">
        <v>0</v>
      </c>
    </row>
    <row r="1894" spans="1:5" x14ac:dyDescent="0.25">
      <c r="A1894" s="34" t="s">
        <v>142</v>
      </c>
      <c r="B1894" s="34" t="s">
        <v>1962</v>
      </c>
      <c r="C1894" s="34" t="s">
        <v>1963</v>
      </c>
      <c r="D1894" s="34">
        <v>0</v>
      </c>
      <c r="E1894" s="76">
        <v>0</v>
      </c>
    </row>
    <row r="1895" spans="1:5" x14ac:dyDescent="0.25">
      <c r="A1895" s="32" t="s">
        <v>142</v>
      </c>
      <c r="B1895" s="32" t="s">
        <v>1962</v>
      </c>
      <c r="C1895" s="32" t="s">
        <v>1964</v>
      </c>
      <c r="D1895" s="32">
        <v>0</v>
      </c>
      <c r="E1895" s="56">
        <v>0</v>
      </c>
    </row>
    <row r="1896" spans="1:5" x14ac:dyDescent="0.25">
      <c r="A1896" s="34" t="s">
        <v>142</v>
      </c>
      <c r="B1896" s="34" t="s">
        <v>1962</v>
      </c>
      <c r="C1896" s="34" t="s">
        <v>1965</v>
      </c>
      <c r="D1896" s="34">
        <v>0</v>
      </c>
      <c r="E1896" s="76">
        <v>0</v>
      </c>
    </row>
    <row r="1897" spans="1:5" x14ac:dyDescent="0.25">
      <c r="A1897" s="12" t="s">
        <v>142</v>
      </c>
      <c r="B1897" s="12" t="s">
        <v>1962</v>
      </c>
      <c r="C1897" s="12" t="s">
        <v>1966</v>
      </c>
      <c r="D1897" s="12">
        <v>0</v>
      </c>
      <c r="E1897" s="77">
        <v>0</v>
      </c>
    </row>
    <row r="1898" spans="1:5" x14ac:dyDescent="0.25">
      <c r="A1898" s="34" t="s">
        <v>142</v>
      </c>
      <c r="B1898" s="34" t="s">
        <v>1962</v>
      </c>
      <c r="C1898" s="34" t="s">
        <v>1967</v>
      </c>
      <c r="D1898" s="34">
        <v>0</v>
      </c>
      <c r="E1898" s="76">
        <v>0</v>
      </c>
    </row>
    <row r="1899" spans="1:5" x14ac:dyDescent="0.25">
      <c r="A1899" s="12" t="s">
        <v>142</v>
      </c>
      <c r="B1899" s="12" t="s">
        <v>1962</v>
      </c>
      <c r="C1899" s="12" t="s">
        <v>1968</v>
      </c>
      <c r="D1899" s="12">
        <v>0</v>
      </c>
      <c r="E1899" s="77">
        <v>0</v>
      </c>
    </row>
    <row r="1900" spans="1:5" x14ac:dyDescent="0.25">
      <c r="A1900" s="34" t="s">
        <v>142</v>
      </c>
      <c r="B1900" s="34" t="s">
        <v>1962</v>
      </c>
      <c r="C1900" s="34" t="s">
        <v>1969</v>
      </c>
      <c r="D1900" s="34">
        <v>0</v>
      </c>
      <c r="E1900" s="76">
        <v>0</v>
      </c>
    </row>
    <row r="1901" spans="1:5" x14ac:dyDescent="0.25">
      <c r="A1901" s="12" t="s">
        <v>142</v>
      </c>
      <c r="B1901" s="12" t="s">
        <v>1962</v>
      </c>
      <c r="C1901" s="12" t="s">
        <v>1970</v>
      </c>
      <c r="D1901" s="12">
        <v>0</v>
      </c>
      <c r="E1901" s="77">
        <v>0</v>
      </c>
    </row>
    <row r="1902" spans="1:5" x14ac:dyDescent="0.25">
      <c r="A1902" s="34" t="s">
        <v>142</v>
      </c>
      <c r="B1902" s="34" t="s">
        <v>1962</v>
      </c>
      <c r="C1902" s="34" t="s">
        <v>1971</v>
      </c>
      <c r="D1902" s="34">
        <v>0</v>
      </c>
      <c r="E1902" s="76">
        <v>0</v>
      </c>
    </row>
    <row r="1903" spans="1:5" x14ac:dyDescent="0.25">
      <c r="A1903" s="32" t="s">
        <v>142</v>
      </c>
      <c r="B1903" s="32" t="s">
        <v>1962</v>
      </c>
      <c r="C1903" s="32" t="s">
        <v>1972</v>
      </c>
      <c r="D1903" s="32">
        <v>0</v>
      </c>
      <c r="E1903" s="56">
        <v>0</v>
      </c>
    </row>
    <row r="1904" spans="1:5" x14ac:dyDescent="0.25">
      <c r="A1904" s="34" t="s">
        <v>142</v>
      </c>
      <c r="B1904" s="34" t="s">
        <v>1962</v>
      </c>
      <c r="C1904" s="34" t="s">
        <v>1973</v>
      </c>
      <c r="D1904" s="34">
        <v>0</v>
      </c>
      <c r="E1904" s="76">
        <v>0</v>
      </c>
    </row>
    <row r="1905" spans="1:5" x14ac:dyDescent="0.25">
      <c r="A1905" s="32" t="s">
        <v>142</v>
      </c>
      <c r="B1905" s="32" t="s">
        <v>1962</v>
      </c>
      <c r="C1905" s="32" t="s">
        <v>1974</v>
      </c>
      <c r="D1905" s="32">
        <v>0</v>
      </c>
      <c r="E1905" s="56">
        <v>0</v>
      </c>
    </row>
    <row r="1906" spans="1:5" x14ac:dyDescent="0.25">
      <c r="A1906" s="34" t="s">
        <v>142</v>
      </c>
      <c r="B1906" s="34" t="s">
        <v>1962</v>
      </c>
      <c r="C1906" s="34" t="s">
        <v>1975</v>
      </c>
      <c r="D1906" s="34">
        <v>0</v>
      </c>
      <c r="E1906" s="76">
        <v>0</v>
      </c>
    </row>
    <row r="1907" spans="1:5" x14ac:dyDescent="0.25">
      <c r="A1907" s="12" t="s">
        <v>142</v>
      </c>
      <c r="B1907" s="12" t="s">
        <v>1962</v>
      </c>
      <c r="C1907" s="12" t="s">
        <v>1976</v>
      </c>
      <c r="D1907" s="12">
        <v>0</v>
      </c>
      <c r="E1907" s="77">
        <v>0</v>
      </c>
    </row>
    <row r="1908" spans="1:5" x14ac:dyDescent="0.25">
      <c r="A1908" s="34" t="s">
        <v>142</v>
      </c>
      <c r="B1908" s="34" t="s">
        <v>1962</v>
      </c>
      <c r="C1908" s="34" t="s">
        <v>1977</v>
      </c>
      <c r="D1908" s="34">
        <v>0</v>
      </c>
      <c r="E1908" s="76">
        <v>0</v>
      </c>
    </row>
    <row r="1909" spans="1:5" x14ac:dyDescent="0.25">
      <c r="A1909" s="12" t="s">
        <v>142</v>
      </c>
      <c r="B1909" s="12" t="s">
        <v>1962</v>
      </c>
      <c r="C1909" s="12" t="s">
        <v>1978</v>
      </c>
      <c r="D1909" s="12">
        <v>0</v>
      </c>
      <c r="E1909" s="77">
        <v>0</v>
      </c>
    </row>
    <row r="1910" spans="1:5" x14ac:dyDescent="0.25">
      <c r="A1910" s="34" t="s">
        <v>142</v>
      </c>
      <c r="B1910" s="34" t="s">
        <v>1962</v>
      </c>
      <c r="C1910" s="34" t="s">
        <v>1979</v>
      </c>
      <c r="D1910" s="34">
        <v>0</v>
      </c>
      <c r="E1910" s="76">
        <v>0</v>
      </c>
    </row>
    <row r="1911" spans="1:5" x14ac:dyDescent="0.25">
      <c r="A1911" s="12" t="s">
        <v>142</v>
      </c>
      <c r="B1911" s="12" t="s">
        <v>1962</v>
      </c>
      <c r="C1911" s="12" t="s">
        <v>1980</v>
      </c>
      <c r="D1911" s="12">
        <v>0</v>
      </c>
      <c r="E1911" s="77">
        <v>0</v>
      </c>
    </row>
    <row r="1912" spans="1:5" x14ac:dyDescent="0.25">
      <c r="A1912" s="34" t="s">
        <v>142</v>
      </c>
      <c r="B1912" s="34" t="s">
        <v>1962</v>
      </c>
      <c r="C1912" s="34" t="s">
        <v>1981</v>
      </c>
      <c r="D1912" s="34">
        <v>0</v>
      </c>
      <c r="E1912" s="76">
        <v>0</v>
      </c>
    </row>
    <row r="1913" spans="1:5" x14ac:dyDescent="0.25">
      <c r="A1913" s="32" t="s">
        <v>142</v>
      </c>
      <c r="B1913" s="32" t="s">
        <v>1962</v>
      </c>
      <c r="C1913" s="32" t="s">
        <v>1982</v>
      </c>
      <c r="D1913" s="32">
        <v>0</v>
      </c>
      <c r="E1913" s="56">
        <v>0</v>
      </c>
    </row>
    <row r="1914" spans="1:5" x14ac:dyDescent="0.25">
      <c r="A1914" s="34" t="s">
        <v>142</v>
      </c>
      <c r="B1914" s="34" t="s">
        <v>1962</v>
      </c>
      <c r="C1914" s="34" t="s">
        <v>1983</v>
      </c>
      <c r="D1914" s="34">
        <v>0</v>
      </c>
      <c r="E1914" s="76">
        <v>0</v>
      </c>
    </row>
    <row r="1915" spans="1:5" x14ac:dyDescent="0.25">
      <c r="A1915" s="12" t="s">
        <v>142</v>
      </c>
      <c r="B1915" s="12" t="s">
        <v>1962</v>
      </c>
      <c r="C1915" s="12" t="s">
        <v>1984</v>
      </c>
      <c r="D1915" s="12">
        <v>0</v>
      </c>
      <c r="E1915" s="77">
        <v>0</v>
      </c>
    </row>
    <row r="1916" spans="1:5" x14ac:dyDescent="0.25">
      <c r="A1916" s="34" t="s">
        <v>142</v>
      </c>
      <c r="B1916" s="34" t="s">
        <v>1962</v>
      </c>
      <c r="C1916" s="34" t="s">
        <v>1985</v>
      </c>
      <c r="D1916" s="34">
        <v>0</v>
      </c>
      <c r="E1916" s="76">
        <v>0</v>
      </c>
    </row>
    <row r="1917" spans="1:5" x14ac:dyDescent="0.25">
      <c r="A1917" s="12" t="s">
        <v>142</v>
      </c>
      <c r="B1917" s="12" t="s">
        <v>1962</v>
      </c>
      <c r="C1917" s="12" t="s">
        <v>1986</v>
      </c>
      <c r="D1917" s="12">
        <v>0</v>
      </c>
      <c r="E1917" s="77">
        <v>0</v>
      </c>
    </row>
    <row r="1918" spans="1:5" x14ac:dyDescent="0.25">
      <c r="A1918" s="34" t="s">
        <v>142</v>
      </c>
      <c r="B1918" s="34" t="s">
        <v>1962</v>
      </c>
      <c r="C1918" s="34" t="s">
        <v>1987</v>
      </c>
      <c r="D1918" s="34">
        <v>0</v>
      </c>
      <c r="E1918" s="76">
        <v>0</v>
      </c>
    </row>
    <row r="1919" spans="1:5" x14ac:dyDescent="0.25">
      <c r="A1919" s="12" t="s">
        <v>142</v>
      </c>
      <c r="B1919" s="12" t="s">
        <v>1962</v>
      </c>
      <c r="C1919" s="12" t="s">
        <v>1988</v>
      </c>
      <c r="D1919" s="12">
        <v>0</v>
      </c>
      <c r="E1919" s="77">
        <v>0</v>
      </c>
    </row>
    <row r="1920" spans="1:5" x14ac:dyDescent="0.25">
      <c r="A1920" s="34" t="s">
        <v>142</v>
      </c>
      <c r="B1920" s="34" t="s">
        <v>1962</v>
      </c>
      <c r="C1920" s="34" t="s">
        <v>1989</v>
      </c>
      <c r="D1920" s="34">
        <v>0</v>
      </c>
      <c r="E1920" s="76">
        <v>0</v>
      </c>
    </row>
    <row r="1921" spans="1:5" x14ac:dyDescent="0.25">
      <c r="A1921" s="32" t="s">
        <v>142</v>
      </c>
      <c r="B1921" s="32" t="s">
        <v>1962</v>
      </c>
      <c r="C1921" s="32" t="s">
        <v>1990</v>
      </c>
      <c r="D1921" s="32">
        <v>0</v>
      </c>
      <c r="E1921" s="56">
        <v>0</v>
      </c>
    </row>
    <row r="1922" spans="1:5" x14ac:dyDescent="0.25">
      <c r="A1922" s="34" t="s">
        <v>142</v>
      </c>
      <c r="B1922" s="34" t="s">
        <v>1962</v>
      </c>
      <c r="C1922" s="34" t="s">
        <v>1991</v>
      </c>
      <c r="D1922" s="34">
        <v>0</v>
      </c>
      <c r="E1922" s="76">
        <v>0</v>
      </c>
    </row>
    <row r="1923" spans="1:5" x14ac:dyDescent="0.25">
      <c r="A1923" s="32" t="s">
        <v>142</v>
      </c>
      <c r="B1923" s="32" t="s">
        <v>1962</v>
      </c>
      <c r="C1923" s="32" t="s">
        <v>1992</v>
      </c>
      <c r="D1923" s="32">
        <v>0</v>
      </c>
      <c r="E1923" s="56">
        <v>0</v>
      </c>
    </row>
    <row r="1924" spans="1:5" x14ac:dyDescent="0.25">
      <c r="A1924" s="34" t="s">
        <v>142</v>
      </c>
      <c r="B1924" s="34" t="s">
        <v>1962</v>
      </c>
      <c r="C1924" s="34" t="s">
        <v>1993</v>
      </c>
      <c r="D1924" s="34">
        <v>0</v>
      </c>
      <c r="E1924" s="76">
        <v>0</v>
      </c>
    </row>
    <row r="1925" spans="1:5" x14ac:dyDescent="0.25">
      <c r="A1925" s="12" t="s">
        <v>142</v>
      </c>
      <c r="B1925" s="12" t="s">
        <v>1962</v>
      </c>
      <c r="C1925" s="12" t="s">
        <v>1994</v>
      </c>
      <c r="D1925" s="12">
        <v>0</v>
      </c>
      <c r="E1925" s="77">
        <v>0</v>
      </c>
    </row>
    <row r="1926" spans="1:5" x14ac:dyDescent="0.25">
      <c r="A1926" s="34" t="s">
        <v>142</v>
      </c>
      <c r="B1926" s="34" t="s">
        <v>1962</v>
      </c>
      <c r="C1926" s="34" t="s">
        <v>1995</v>
      </c>
      <c r="D1926" s="34">
        <v>0</v>
      </c>
      <c r="E1926" s="76">
        <v>0</v>
      </c>
    </row>
    <row r="1927" spans="1:5" x14ac:dyDescent="0.25">
      <c r="A1927" s="12" t="s">
        <v>142</v>
      </c>
      <c r="B1927" s="12" t="s">
        <v>1962</v>
      </c>
      <c r="C1927" s="12" t="s">
        <v>1996</v>
      </c>
      <c r="D1927" s="12">
        <v>0</v>
      </c>
      <c r="E1927" s="77">
        <v>0</v>
      </c>
    </row>
    <row r="1928" spans="1:5" x14ac:dyDescent="0.25">
      <c r="A1928" s="34" t="s">
        <v>142</v>
      </c>
      <c r="B1928" s="34" t="s">
        <v>1962</v>
      </c>
      <c r="C1928" s="34" t="s">
        <v>1997</v>
      </c>
      <c r="D1928" s="34">
        <v>0</v>
      </c>
      <c r="E1928" s="76">
        <v>0</v>
      </c>
    </row>
    <row r="1929" spans="1:5" x14ac:dyDescent="0.25">
      <c r="A1929" s="12" t="s">
        <v>142</v>
      </c>
      <c r="B1929" s="12" t="s">
        <v>1962</v>
      </c>
      <c r="C1929" s="12" t="s">
        <v>712</v>
      </c>
      <c r="D1929" s="12">
        <v>0</v>
      </c>
      <c r="E1929" s="77">
        <v>0</v>
      </c>
    </row>
    <row r="1930" spans="1:5" x14ac:dyDescent="0.25">
      <c r="A1930" s="34" t="s">
        <v>142</v>
      </c>
      <c r="B1930" s="34" t="s">
        <v>1962</v>
      </c>
      <c r="C1930" s="34" t="s">
        <v>279</v>
      </c>
      <c r="D1930" s="34">
        <v>0</v>
      </c>
      <c r="E1930" s="76">
        <v>0</v>
      </c>
    </row>
    <row r="1931" spans="1:5" x14ac:dyDescent="0.25">
      <c r="A1931" s="32" t="s">
        <v>142</v>
      </c>
      <c r="B1931" s="32" t="s">
        <v>1962</v>
      </c>
      <c r="C1931" s="32" t="s">
        <v>1913</v>
      </c>
      <c r="D1931" s="32">
        <v>0</v>
      </c>
      <c r="E1931" s="56">
        <v>0</v>
      </c>
    </row>
    <row r="1932" spans="1:5" x14ac:dyDescent="0.25">
      <c r="A1932" s="34" t="s">
        <v>142</v>
      </c>
      <c r="B1932" s="34" t="s">
        <v>1962</v>
      </c>
      <c r="C1932" s="34" t="s">
        <v>1998</v>
      </c>
      <c r="D1932" s="34">
        <v>0</v>
      </c>
      <c r="E1932" s="76">
        <v>0</v>
      </c>
    </row>
    <row r="1933" spans="1:5" x14ac:dyDescent="0.25">
      <c r="A1933" s="12" t="s">
        <v>142</v>
      </c>
      <c r="B1933" s="12" t="s">
        <v>1962</v>
      </c>
      <c r="C1933" s="12" t="s">
        <v>1999</v>
      </c>
      <c r="D1933" s="12">
        <v>0</v>
      </c>
      <c r="E1933" s="77">
        <v>0</v>
      </c>
    </row>
    <row r="1934" spans="1:5" x14ac:dyDescent="0.25">
      <c r="A1934" s="34" t="s">
        <v>142</v>
      </c>
      <c r="B1934" s="34" t="s">
        <v>1962</v>
      </c>
      <c r="C1934" s="34" t="s">
        <v>2000</v>
      </c>
      <c r="D1934" s="34">
        <v>0</v>
      </c>
      <c r="E1934" s="76">
        <v>0</v>
      </c>
    </row>
    <row r="1935" spans="1:5" x14ac:dyDescent="0.25">
      <c r="A1935" s="12" t="s">
        <v>142</v>
      </c>
      <c r="B1935" s="12" t="s">
        <v>1962</v>
      </c>
      <c r="C1935" s="12" t="s">
        <v>2001</v>
      </c>
      <c r="D1935" s="12">
        <v>0</v>
      </c>
      <c r="E1935" s="77">
        <v>0</v>
      </c>
    </row>
    <row r="1936" spans="1:5" x14ac:dyDescent="0.25">
      <c r="A1936" s="34" t="s">
        <v>142</v>
      </c>
      <c r="B1936" s="34" t="s">
        <v>1962</v>
      </c>
      <c r="C1936" s="34" t="s">
        <v>2002</v>
      </c>
      <c r="D1936" s="34">
        <v>0</v>
      </c>
      <c r="E1936" s="76">
        <v>0</v>
      </c>
    </row>
    <row r="1937" spans="1:5" x14ac:dyDescent="0.25">
      <c r="A1937" s="12" t="s">
        <v>142</v>
      </c>
      <c r="B1937" s="12" t="s">
        <v>1962</v>
      </c>
      <c r="C1937" s="12" t="s">
        <v>2003</v>
      </c>
      <c r="D1937" s="12">
        <v>0</v>
      </c>
      <c r="E1937" s="77">
        <v>0</v>
      </c>
    </row>
    <row r="1938" spans="1:5" x14ac:dyDescent="0.25">
      <c r="A1938" s="34" t="s">
        <v>142</v>
      </c>
      <c r="B1938" s="34" t="s">
        <v>1962</v>
      </c>
      <c r="C1938" s="34" t="s">
        <v>2004</v>
      </c>
      <c r="D1938" s="34">
        <v>0</v>
      </c>
      <c r="E1938" s="76">
        <v>0</v>
      </c>
    </row>
    <row r="1939" spans="1:5" x14ac:dyDescent="0.25">
      <c r="A1939" s="32" t="s">
        <v>142</v>
      </c>
      <c r="B1939" s="32" t="s">
        <v>1962</v>
      </c>
      <c r="C1939" s="32" t="s">
        <v>2005</v>
      </c>
      <c r="D1939" s="32">
        <v>0</v>
      </c>
      <c r="E1939" s="56">
        <v>0</v>
      </c>
    </row>
    <row r="1940" spans="1:5" x14ac:dyDescent="0.25">
      <c r="A1940" s="34" t="s">
        <v>142</v>
      </c>
      <c r="B1940" s="34" t="s">
        <v>1962</v>
      </c>
      <c r="C1940" s="34" t="s">
        <v>2006</v>
      </c>
      <c r="D1940" s="34">
        <v>0</v>
      </c>
      <c r="E1940" s="76">
        <v>0</v>
      </c>
    </row>
    <row r="1941" spans="1:5" x14ac:dyDescent="0.25">
      <c r="A1941" s="32" t="s">
        <v>142</v>
      </c>
      <c r="B1941" s="32" t="s">
        <v>1962</v>
      </c>
      <c r="C1941" s="32" t="s">
        <v>2007</v>
      </c>
      <c r="D1941" s="32">
        <v>0</v>
      </c>
      <c r="E1941" s="56">
        <v>0</v>
      </c>
    </row>
    <row r="1942" spans="1:5" x14ac:dyDescent="0.25">
      <c r="A1942" s="34" t="s">
        <v>142</v>
      </c>
      <c r="B1942" s="34" t="s">
        <v>1962</v>
      </c>
      <c r="C1942" s="34" t="s">
        <v>2008</v>
      </c>
      <c r="D1942" s="34">
        <v>0</v>
      </c>
      <c r="E1942" s="76">
        <v>0</v>
      </c>
    </row>
    <row r="1943" spans="1:5" x14ac:dyDescent="0.25">
      <c r="A1943" s="12" t="s">
        <v>142</v>
      </c>
      <c r="B1943" s="12" t="s">
        <v>1962</v>
      </c>
      <c r="C1943" s="12" t="s">
        <v>298</v>
      </c>
      <c r="D1943" s="12">
        <v>0</v>
      </c>
      <c r="E1943" s="77">
        <v>0</v>
      </c>
    </row>
    <row r="1944" spans="1:5" x14ac:dyDescent="0.25">
      <c r="A1944" s="34" t="s">
        <v>142</v>
      </c>
      <c r="B1944" s="34" t="s">
        <v>1962</v>
      </c>
      <c r="C1944" s="34" t="s">
        <v>390</v>
      </c>
      <c r="D1944" s="34">
        <v>0</v>
      </c>
      <c r="E1944" s="76">
        <v>0</v>
      </c>
    </row>
    <row r="1945" spans="1:5" x14ac:dyDescent="0.25">
      <c r="A1945" s="12" t="s">
        <v>142</v>
      </c>
      <c r="B1945" s="12" t="s">
        <v>1962</v>
      </c>
      <c r="C1945" s="12" t="s">
        <v>2009</v>
      </c>
      <c r="D1945" s="12">
        <v>0</v>
      </c>
      <c r="E1945" s="77">
        <v>0</v>
      </c>
    </row>
    <row r="1946" spans="1:5" x14ac:dyDescent="0.25">
      <c r="A1946" s="34" t="s">
        <v>142</v>
      </c>
      <c r="B1946" s="34" t="s">
        <v>1962</v>
      </c>
      <c r="C1946" s="34" t="s">
        <v>2010</v>
      </c>
      <c r="D1946" s="34">
        <v>0</v>
      </c>
      <c r="E1946" s="76">
        <v>0</v>
      </c>
    </row>
    <row r="1947" spans="1:5" x14ac:dyDescent="0.25">
      <c r="A1947" s="12" t="s">
        <v>142</v>
      </c>
      <c r="B1947" s="12" t="s">
        <v>1962</v>
      </c>
      <c r="C1947" s="12" t="s">
        <v>2011</v>
      </c>
      <c r="D1947" s="12">
        <v>0</v>
      </c>
      <c r="E1947" s="77">
        <v>0</v>
      </c>
    </row>
    <row r="1948" spans="1:5" x14ac:dyDescent="0.25">
      <c r="A1948" s="34" t="s">
        <v>142</v>
      </c>
      <c r="B1948" s="34" t="s">
        <v>1962</v>
      </c>
      <c r="C1948" s="34" t="s">
        <v>2012</v>
      </c>
      <c r="D1948" s="34">
        <v>0</v>
      </c>
      <c r="E1948" s="76">
        <v>0</v>
      </c>
    </row>
    <row r="1949" spans="1:5" x14ac:dyDescent="0.25">
      <c r="A1949" s="32" t="s">
        <v>142</v>
      </c>
      <c r="B1949" s="32" t="s">
        <v>1962</v>
      </c>
      <c r="C1949" s="32" t="s">
        <v>2013</v>
      </c>
      <c r="D1949" s="32">
        <v>0</v>
      </c>
      <c r="E1949" s="56">
        <v>0</v>
      </c>
    </row>
    <row r="1950" spans="1:5" x14ac:dyDescent="0.25">
      <c r="A1950" s="34" t="s">
        <v>142</v>
      </c>
      <c r="B1950" s="34" t="s">
        <v>1962</v>
      </c>
      <c r="C1950" s="34" t="s">
        <v>2014</v>
      </c>
      <c r="D1950" s="34">
        <v>0</v>
      </c>
      <c r="E1950" s="76">
        <v>0</v>
      </c>
    </row>
    <row r="1951" spans="1:5" x14ac:dyDescent="0.25">
      <c r="A1951" s="12" t="s">
        <v>142</v>
      </c>
      <c r="B1951" s="12" t="s">
        <v>1962</v>
      </c>
      <c r="C1951" s="12" t="s">
        <v>1446</v>
      </c>
      <c r="D1951" s="12">
        <v>0</v>
      </c>
      <c r="E1951" s="77">
        <v>0</v>
      </c>
    </row>
    <row r="1952" spans="1:5" x14ac:dyDescent="0.25">
      <c r="A1952" s="34" t="s">
        <v>142</v>
      </c>
      <c r="B1952" s="34" t="s">
        <v>1962</v>
      </c>
      <c r="C1952" s="34" t="s">
        <v>2015</v>
      </c>
      <c r="D1952" s="34">
        <v>0</v>
      </c>
      <c r="E1952" s="76">
        <v>0</v>
      </c>
    </row>
    <row r="1953" spans="1:5" x14ac:dyDescent="0.25">
      <c r="A1953" s="12" t="s">
        <v>142</v>
      </c>
      <c r="B1953" s="12" t="s">
        <v>1962</v>
      </c>
      <c r="C1953" s="12" t="s">
        <v>2016</v>
      </c>
      <c r="D1953" s="12">
        <v>0</v>
      </c>
      <c r="E1953" s="77">
        <v>0</v>
      </c>
    </row>
    <row r="1954" spans="1:5" x14ac:dyDescent="0.25">
      <c r="A1954" s="34" t="s">
        <v>142</v>
      </c>
      <c r="B1954" s="34" t="s">
        <v>1962</v>
      </c>
      <c r="C1954" s="34" t="s">
        <v>2017</v>
      </c>
      <c r="D1954" s="34">
        <v>0</v>
      </c>
      <c r="E1954" s="76">
        <v>0</v>
      </c>
    </row>
    <row r="1955" spans="1:5" x14ac:dyDescent="0.25">
      <c r="A1955" s="12" t="s">
        <v>142</v>
      </c>
      <c r="B1955" s="12" t="s">
        <v>1962</v>
      </c>
      <c r="C1955" s="12" t="s">
        <v>2018</v>
      </c>
      <c r="D1955" s="12">
        <v>0</v>
      </c>
      <c r="E1955" s="77">
        <v>0</v>
      </c>
    </row>
    <row r="1956" spans="1:5" x14ac:dyDescent="0.25">
      <c r="A1956" s="34" t="s">
        <v>142</v>
      </c>
      <c r="B1956" s="34" t="s">
        <v>1962</v>
      </c>
      <c r="C1956" s="34" t="s">
        <v>2019</v>
      </c>
      <c r="D1956" s="34">
        <v>0</v>
      </c>
      <c r="E1956" s="76">
        <v>0</v>
      </c>
    </row>
    <row r="1957" spans="1:5" x14ac:dyDescent="0.25">
      <c r="A1957" s="32" t="s">
        <v>142</v>
      </c>
      <c r="B1957" s="32" t="s">
        <v>1962</v>
      </c>
      <c r="C1957" s="32" t="s">
        <v>2020</v>
      </c>
      <c r="D1957" s="32">
        <v>0</v>
      </c>
      <c r="E1957" s="56">
        <v>0</v>
      </c>
    </row>
    <row r="1958" spans="1:5" x14ac:dyDescent="0.25">
      <c r="A1958" s="34" t="s">
        <v>142</v>
      </c>
      <c r="B1958" s="34" t="s">
        <v>1962</v>
      </c>
      <c r="C1958" s="34" t="s">
        <v>2021</v>
      </c>
      <c r="D1958" s="34">
        <v>0</v>
      </c>
      <c r="E1958" s="76">
        <v>0</v>
      </c>
    </row>
    <row r="1959" spans="1:5" x14ac:dyDescent="0.25">
      <c r="A1959" s="32" t="s">
        <v>142</v>
      </c>
      <c r="B1959" s="32" t="s">
        <v>1962</v>
      </c>
      <c r="C1959" s="32" t="s">
        <v>2022</v>
      </c>
      <c r="D1959" s="32">
        <v>0</v>
      </c>
      <c r="E1959" s="56">
        <v>0</v>
      </c>
    </row>
    <row r="1960" spans="1:5" x14ac:dyDescent="0.25">
      <c r="A1960" s="34" t="s">
        <v>142</v>
      </c>
      <c r="B1960" s="34" t="s">
        <v>1962</v>
      </c>
      <c r="C1960" s="34" t="s">
        <v>770</v>
      </c>
      <c r="D1960" s="34">
        <v>0</v>
      </c>
      <c r="E1960" s="76">
        <v>0</v>
      </c>
    </row>
    <row r="1961" spans="1:5" x14ac:dyDescent="0.25">
      <c r="A1961" s="12" t="s">
        <v>142</v>
      </c>
      <c r="B1961" s="12" t="s">
        <v>1962</v>
      </c>
      <c r="C1961" s="12" t="s">
        <v>2023</v>
      </c>
      <c r="D1961" s="12">
        <v>0</v>
      </c>
      <c r="E1961" s="77">
        <v>0</v>
      </c>
    </row>
    <row r="1962" spans="1:5" x14ac:dyDescent="0.25">
      <c r="A1962" s="34" t="s">
        <v>142</v>
      </c>
      <c r="B1962" s="34" t="s">
        <v>1962</v>
      </c>
      <c r="C1962" s="34" t="s">
        <v>2024</v>
      </c>
      <c r="D1962" s="34">
        <v>0</v>
      </c>
      <c r="E1962" s="76">
        <v>0</v>
      </c>
    </row>
    <row r="1963" spans="1:5" x14ac:dyDescent="0.25">
      <c r="A1963" s="12" t="s">
        <v>142</v>
      </c>
      <c r="B1963" s="12" t="s">
        <v>1962</v>
      </c>
      <c r="C1963" s="12" t="s">
        <v>2025</v>
      </c>
      <c r="D1963" s="12">
        <v>0</v>
      </c>
      <c r="E1963" s="77">
        <v>0</v>
      </c>
    </row>
    <row r="1964" spans="1:5" x14ac:dyDescent="0.25">
      <c r="A1964" s="34" t="s">
        <v>142</v>
      </c>
      <c r="B1964" s="34" t="s">
        <v>1962</v>
      </c>
      <c r="C1964" s="34" t="s">
        <v>415</v>
      </c>
      <c r="D1964" s="34">
        <v>0</v>
      </c>
      <c r="E1964" s="76">
        <v>0</v>
      </c>
    </row>
    <row r="1965" spans="1:5" x14ac:dyDescent="0.25">
      <c r="A1965" s="12" t="s">
        <v>142</v>
      </c>
      <c r="B1965" s="12" t="s">
        <v>1962</v>
      </c>
      <c r="C1965" s="12" t="s">
        <v>2026</v>
      </c>
      <c r="D1965" s="12">
        <v>0</v>
      </c>
      <c r="E1965" s="77">
        <v>0</v>
      </c>
    </row>
    <row r="1966" spans="1:5" x14ac:dyDescent="0.25">
      <c r="A1966" s="34" t="s">
        <v>142</v>
      </c>
      <c r="B1966" s="34" t="s">
        <v>2027</v>
      </c>
      <c r="C1966" s="34" t="s">
        <v>2028</v>
      </c>
      <c r="D1966" s="34">
        <v>0</v>
      </c>
      <c r="E1966" s="76">
        <v>0</v>
      </c>
    </row>
    <row r="1967" spans="1:5" x14ac:dyDescent="0.25">
      <c r="A1967" s="32" t="s">
        <v>142</v>
      </c>
      <c r="B1967" s="32" t="s">
        <v>2027</v>
      </c>
      <c r="C1967" s="32" t="s">
        <v>1898</v>
      </c>
      <c r="D1967" s="32">
        <v>0</v>
      </c>
      <c r="E1967" s="56">
        <v>0</v>
      </c>
    </row>
    <row r="1968" spans="1:5" x14ac:dyDescent="0.25">
      <c r="A1968" s="34" t="s">
        <v>142</v>
      </c>
      <c r="B1968" s="34" t="s">
        <v>2027</v>
      </c>
      <c r="C1968" s="34" t="s">
        <v>2029</v>
      </c>
      <c r="D1968" s="34">
        <v>0</v>
      </c>
      <c r="E1968" s="76">
        <v>0</v>
      </c>
    </row>
    <row r="1969" spans="1:5" x14ac:dyDescent="0.25">
      <c r="A1969" s="12" t="s">
        <v>142</v>
      </c>
      <c r="B1969" s="12" t="s">
        <v>2027</v>
      </c>
      <c r="C1969" s="12" t="s">
        <v>2030</v>
      </c>
      <c r="D1969" s="12">
        <v>0</v>
      </c>
      <c r="E1969" s="77">
        <v>0</v>
      </c>
    </row>
    <row r="1970" spans="1:5" x14ac:dyDescent="0.25">
      <c r="A1970" s="34" t="s">
        <v>142</v>
      </c>
      <c r="B1970" s="34" t="s">
        <v>2027</v>
      </c>
      <c r="C1970" s="34" t="s">
        <v>2031</v>
      </c>
      <c r="D1970" s="34">
        <v>0</v>
      </c>
      <c r="E1970" s="76">
        <v>0</v>
      </c>
    </row>
    <row r="1971" spans="1:5" x14ac:dyDescent="0.25">
      <c r="A1971" s="12" t="s">
        <v>142</v>
      </c>
      <c r="B1971" s="12" t="s">
        <v>2027</v>
      </c>
      <c r="C1971" s="12" t="s">
        <v>2032</v>
      </c>
      <c r="D1971" s="12">
        <v>0</v>
      </c>
      <c r="E1971" s="77">
        <v>0</v>
      </c>
    </row>
    <row r="1972" spans="1:5" x14ac:dyDescent="0.25">
      <c r="A1972" s="34" t="s">
        <v>142</v>
      </c>
      <c r="B1972" s="34" t="s">
        <v>2027</v>
      </c>
      <c r="C1972" s="34" t="s">
        <v>597</v>
      </c>
      <c r="D1972" s="34">
        <v>0</v>
      </c>
      <c r="E1972" s="76">
        <v>0</v>
      </c>
    </row>
    <row r="1973" spans="1:5" x14ac:dyDescent="0.25">
      <c r="A1973" s="12" t="s">
        <v>142</v>
      </c>
      <c r="B1973" s="12" t="s">
        <v>2027</v>
      </c>
      <c r="C1973" s="12" t="s">
        <v>2033</v>
      </c>
      <c r="D1973" s="12">
        <v>0</v>
      </c>
      <c r="E1973" s="77">
        <v>0</v>
      </c>
    </row>
    <row r="1974" spans="1:5" x14ac:dyDescent="0.25">
      <c r="A1974" s="34" t="s">
        <v>142</v>
      </c>
      <c r="B1974" s="34" t="s">
        <v>2027</v>
      </c>
      <c r="C1974" s="34" t="s">
        <v>2034</v>
      </c>
      <c r="D1974" s="34">
        <v>0</v>
      </c>
      <c r="E1974" s="76">
        <v>0</v>
      </c>
    </row>
    <row r="1975" spans="1:5" x14ac:dyDescent="0.25">
      <c r="A1975" s="32" t="s">
        <v>142</v>
      </c>
      <c r="B1975" s="32" t="s">
        <v>2027</v>
      </c>
      <c r="C1975" s="32" t="s">
        <v>2035</v>
      </c>
      <c r="D1975" s="32">
        <v>0</v>
      </c>
      <c r="E1975" s="56">
        <v>0</v>
      </c>
    </row>
    <row r="1976" spans="1:5" x14ac:dyDescent="0.25">
      <c r="A1976" s="34" t="s">
        <v>142</v>
      </c>
      <c r="B1976" s="34" t="s">
        <v>2027</v>
      </c>
      <c r="C1976" s="34" t="s">
        <v>2036</v>
      </c>
      <c r="D1976" s="34">
        <v>0</v>
      </c>
      <c r="E1976" s="76">
        <v>0</v>
      </c>
    </row>
    <row r="1977" spans="1:5" x14ac:dyDescent="0.25">
      <c r="A1977" s="32" t="s">
        <v>142</v>
      </c>
      <c r="B1977" s="32" t="s">
        <v>2027</v>
      </c>
      <c r="C1977" s="32" t="s">
        <v>2037</v>
      </c>
      <c r="D1977" s="32">
        <v>0</v>
      </c>
      <c r="E1977" s="56">
        <v>0</v>
      </c>
    </row>
    <row r="1978" spans="1:5" x14ac:dyDescent="0.25">
      <c r="A1978" s="34" t="s">
        <v>142</v>
      </c>
      <c r="B1978" s="34" t="s">
        <v>2027</v>
      </c>
      <c r="C1978" s="34" t="s">
        <v>2038</v>
      </c>
      <c r="D1978" s="34">
        <v>0</v>
      </c>
      <c r="E1978" s="76">
        <v>0</v>
      </c>
    </row>
    <row r="1979" spans="1:5" x14ac:dyDescent="0.25">
      <c r="A1979" s="12" t="s">
        <v>142</v>
      </c>
      <c r="B1979" s="12" t="s">
        <v>2027</v>
      </c>
      <c r="C1979" s="12" t="s">
        <v>2039</v>
      </c>
      <c r="D1979" s="12">
        <v>0</v>
      </c>
      <c r="E1979" s="77">
        <v>0</v>
      </c>
    </row>
    <row r="1980" spans="1:5" x14ac:dyDescent="0.25">
      <c r="A1980" s="34" t="s">
        <v>142</v>
      </c>
      <c r="B1980" s="34" t="s">
        <v>2027</v>
      </c>
      <c r="C1980" s="34" t="s">
        <v>2040</v>
      </c>
      <c r="D1980" s="34">
        <v>0</v>
      </c>
      <c r="E1980" s="76">
        <v>0</v>
      </c>
    </row>
    <row r="1981" spans="1:5" x14ac:dyDescent="0.25">
      <c r="A1981" s="12" t="s">
        <v>142</v>
      </c>
      <c r="B1981" s="12" t="s">
        <v>2027</v>
      </c>
      <c r="C1981" s="12" t="s">
        <v>2041</v>
      </c>
      <c r="D1981" s="12">
        <v>0</v>
      </c>
      <c r="E1981" s="77">
        <v>0</v>
      </c>
    </row>
    <row r="1982" spans="1:5" x14ac:dyDescent="0.25">
      <c r="A1982" s="34" t="s">
        <v>142</v>
      </c>
      <c r="B1982" s="34" t="s">
        <v>2027</v>
      </c>
      <c r="C1982" s="34" t="s">
        <v>2042</v>
      </c>
      <c r="D1982" s="34">
        <v>0</v>
      </c>
      <c r="E1982" s="76">
        <v>0</v>
      </c>
    </row>
    <row r="1983" spans="1:5" x14ac:dyDescent="0.25">
      <c r="A1983" s="12" t="s">
        <v>142</v>
      </c>
      <c r="B1983" s="12" t="s">
        <v>2043</v>
      </c>
      <c r="C1983" s="12" t="s">
        <v>178</v>
      </c>
      <c r="D1983" s="12">
        <v>0</v>
      </c>
      <c r="E1983" s="77">
        <v>0</v>
      </c>
    </row>
    <row r="1984" spans="1:5" x14ac:dyDescent="0.25">
      <c r="A1984" s="34" t="s">
        <v>142</v>
      </c>
      <c r="B1984" s="34" t="s">
        <v>2043</v>
      </c>
      <c r="C1984" s="34" t="s">
        <v>337</v>
      </c>
      <c r="D1984" s="34">
        <v>0</v>
      </c>
      <c r="E1984" s="76">
        <v>0</v>
      </c>
    </row>
    <row r="1985" spans="1:5" x14ac:dyDescent="0.25">
      <c r="A1985" s="32" t="s">
        <v>142</v>
      </c>
      <c r="B1985" s="32" t="s">
        <v>2043</v>
      </c>
      <c r="C1985" s="32" t="s">
        <v>2044</v>
      </c>
      <c r="D1985" s="32">
        <v>0</v>
      </c>
      <c r="E1985" s="56">
        <v>0</v>
      </c>
    </row>
    <row r="1986" spans="1:5" x14ac:dyDescent="0.25">
      <c r="A1986" s="34" t="s">
        <v>142</v>
      </c>
      <c r="B1986" s="34" t="s">
        <v>2043</v>
      </c>
      <c r="C1986" s="34" t="s">
        <v>2045</v>
      </c>
      <c r="D1986" s="34">
        <v>0</v>
      </c>
      <c r="E1986" s="76">
        <v>0</v>
      </c>
    </row>
    <row r="1987" spans="1:5" x14ac:dyDescent="0.25">
      <c r="A1987" s="12" t="s">
        <v>142</v>
      </c>
      <c r="B1987" s="12" t="s">
        <v>2043</v>
      </c>
      <c r="C1987" s="12" t="s">
        <v>2046</v>
      </c>
      <c r="D1987" s="12">
        <v>0</v>
      </c>
      <c r="E1987" s="77">
        <v>0</v>
      </c>
    </row>
    <row r="1988" spans="1:5" x14ac:dyDescent="0.25">
      <c r="A1988" s="34" t="s">
        <v>142</v>
      </c>
      <c r="B1988" s="34" t="s">
        <v>2043</v>
      </c>
      <c r="C1988" s="34" t="s">
        <v>1059</v>
      </c>
      <c r="D1988" s="34">
        <v>0</v>
      </c>
      <c r="E1988" s="76">
        <v>0</v>
      </c>
    </row>
    <row r="1989" spans="1:5" x14ac:dyDescent="0.25">
      <c r="A1989" s="12" t="s">
        <v>142</v>
      </c>
      <c r="B1989" s="12" t="s">
        <v>2043</v>
      </c>
      <c r="C1989" s="12" t="s">
        <v>353</v>
      </c>
      <c r="D1989" s="12">
        <v>0</v>
      </c>
      <c r="E1989" s="77">
        <v>0</v>
      </c>
    </row>
    <row r="1990" spans="1:5" x14ac:dyDescent="0.25">
      <c r="A1990" s="34" t="s">
        <v>142</v>
      </c>
      <c r="B1990" s="34" t="s">
        <v>2043</v>
      </c>
      <c r="C1990" s="34" t="s">
        <v>2047</v>
      </c>
      <c r="D1990" s="34">
        <v>0</v>
      </c>
      <c r="E1990" s="76">
        <v>0</v>
      </c>
    </row>
    <row r="1991" spans="1:5" x14ac:dyDescent="0.25">
      <c r="A1991" s="12" t="s">
        <v>142</v>
      </c>
      <c r="B1991" s="12" t="s">
        <v>2043</v>
      </c>
      <c r="C1991" s="12" t="s">
        <v>2048</v>
      </c>
      <c r="D1991" s="12">
        <v>0</v>
      </c>
      <c r="E1991" s="77">
        <v>0</v>
      </c>
    </row>
    <row r="1992" spans="1:5" x14ac:dyDescent="0.25">
      <c r="A1992" s="34" t="s">
        <v>142</v>
      </c>
      <c r="B1992" s="34" t="s">
        <v>2043</v>
      </c>
      <c r="C1992" s="34" t="s">
        <v>2049</v>
      </c>
      <c r="D1992" s="34">
        <v>0</v>
      </c>
      <c r="E1992" s="76">
        <v>0</v>
      </c>
    </row>
    <row r="1993" spans="1:5" x14ac:dyDescent="0.25">
      <c r="A1993" s="32" t="s">
        <v>142</v>
      </c>
      <c r="B1993" s="32" t="s">
        <v>2043</v>
      </c>
      <c r="C1993" s="32" t="s">
        <v>365</v>
      </c>
      <c r="D1993" s="32">
        <v>0</v>
      </c>
      <c r="E1993" s="56">
        <v>0</v>
      </c>
    </row>
    <row r="1994" spans="1:5" x14ac:dyDescent="0.25">
      <c r="A1994" s="34" t="s">
        <v>142</v>
      </c>
      <c r="B1994" s="34" t="s">
        <v>2043</v>
      </c>
      <c r="C1994" s="34" t="s">
        <v>2050</v>
      </c>
      <c r="D1994" s="34">
        <v>0</v>
      </c>
      <c r="E1994" s="76">
        <v>0</v>
      </c>
    </row>
    <row r="1995" spans="1:5" x14ac:dyDescent="0.25">
      <c r="A1995" s="32" t="s">
        <v>142</v>
      </c>
      <c r="B1995" s="32" t="s">
        <v>2043</v>
      </c>
      <c r="C1995" s="32" t="s">
        <v>2051</v>
      </c>
      <c r="D1995" s="32">
        <v>0</v>
      </c>
      <c r="E1995" s="56">
        <v>0</v>
      </c>
    </row>
    <row r="1996" spans="1:5" x14ac:dyDescent="0.25">
      <c r="A1996" s="34" t="s">
        <v>142</v>
      </c>
      <c r="B1996" s="34" t="s">
        <v>2043</v>
      </c>
      <c r="C1996" s="34" t="s">
        <v>189</v>
      </c>
      <c r="D1996" s="34">
        <v>0</v>
      </c>
      <c r="E1996" s="76">
        <v>0</v>
      </c>
    </row>
    <row r="1997" spans="1:5" x14ac:dyDescent="0.25">
      <c r="A1997" s="12" t="s">
        <v>142</v>
      </c>
      <c r="B1997" s="12" t="s">
        <v>2043</v>
      </c>
      <c r="C1997" s="12" t="s">
        <v>2052</v>
      </c>
      <c r="D1997" s="12">
        <v>0</v>
      </c>
      <c r="E1997" s="77">
        <v>0</v>
      </c>
    </row>
    <row r="1998" spans="1:5" x14ac:dyDescent="0.25">
      <c r="A1998" s="34" t="s">
        <v>142</v>
      </c>
      <c r="B1998" s="34" t="s">
        <v>2043</v>
      </c>
      <c r="C1998" s="34" t="s">
        <v>190</v>
      </c>
      <c r="D1998" s="34">
        <v>0</v>
      </c>
      <c r="E1998" s="76">
        <v>0</v>
      </c>
    </row>
    <row r="1999" spans="1:5" x14ac:dyDescent="0.25">
      <c r="A1999" s="12" t="s">
        <v>142</v>
      </c>
      <c r="B1999" s="12" t="s">
        <v>2043</v>
      </c>
      <c r="C1999" s="12" t="s">
        <v>2053</v>
      </c>
      <c r="D1999" s="12">
        <v>0</v>
      </c>
      <c r="E1999" s="77">
        <v>0</v>
      </c>
    </row>
    <row r="2000" spans="1:5" x14ac:dyDescent="0.25">
      <c r="A2000" s="34" t="s">
        <v>142</v>
      </c>
      <c r="B2000" s="34" t="s">
        <v>2043</v>
      </c>
      <c r="C2000" s="34" t="s">
        <v>191</v>
      </c>
      <c r="D2000" s="34">
        <v>0</v>
      </c>
      <c r="E2000" s="76">
        <v>0</v>
      </c>
    </row>
    <row r="2001" spans="1:5" x14ac:dyDescent="0.25">
      <c r="A2001" s="12" t="s">
        <v>142</v>
      </c>
      <c r="B2001" s="12" t="s">
        <v>2043</v>
      </c>
      <c r="C2001" s="12" t="s">
        <v>2054</v>
      </c>
      <c r="D2001" s="12">
        <v>0</v>
      </c>
      <c r="E2001" s="77">
        <v>0</v>
      </c>
    </row>
    <row r="2002" spans="1:5" x14ac:dyDescent="0.25">
      <c r="A2002" s="34" t="s">
        <v>142</v>
      </c>
      <c r="B2002" s="34" t="s">
        <v>2043</v>
      </c>
      <c r="C2002" s="34" t="s">
        <v>2055</v>
      </c>
      <c r="D2002" s="34">
        <v>0</v>
      </c>
      <c r="E2002" s="76">
        <v>0</v>
      </c>
    </row>
    <row r="2003" spans="1:5" x14ac:dyDescent="0.25">
      <c r="A2003" s="32" t="s">
        <v>142</v>
      </c>
      <c r="B2003" s="32" t="s">
        <v>2043</v>
      </c>
      <c r="C2003" s="32" t="s">
        <v>2056</v>
      </c>
      <c r="D2003" s="32">
        <v>0</v>
      </c>
      <c r="E2003" s="56">
        <v>0</v>
      </c>
    </row>
    <row r="2004" spans="1:5" x14ac:dyDescent="0.25">
      <c r="A2004" s="34" t="s">
        <v>142</v>
      </c>
      <c r="B2004" s="34" t="s">
        <v>2043</v>
      </c>
      <c r="C2004" s="34" t="s">
        <v>194</v>
      </c>
      <c r="D2004" s="34">
        <v>0</v>
      </c>
      <c r="E2004" s="76">
        <v>0</v>
      </c>
    </row>
    <row r="2005" spans="1:5" x14ac:dyDescent="0.25">
      <c r="A2005" s="12" t="s">
        <v>142</v>
      </c>
      <c r="B2005" s="12" t="s">
        <v>2043</v>
      </c>
      <c r="C2005" s="12" t="s">
        <v>2057</v>
      </c>
      <c r="D2005" s="12">
        <v>0</v>
      </c>
      <c r="E2005" s="77">
        <v>0</v>
      </c>
    </row>
    <row r="2006" spans="1:5" x14ac:dyDescent="0.25">
      <c r="A2006" s="34" t="s">
        <v>142</v>
      </c>
      <c r="B2006" s="34" t="s">
        <v>2043</v>
      </c>
      <c r="C2006" s="34" t="s">
        <v>2058</v>
      </c>
      <c r="D2006" s="34">
        <v>0</v>
      </c>
      <c r="E2006" s="76">
        <v>0</v>
      </c>
    </row>
    <row r="2007" spans="1:5" x14ac:dyDescent="0.25">
      <c r="A2007" s="12" t="s">
        <v>142</v>
      </c>
      <c r="B2007" s="12" t="s">
        <v>2043</v>
      </c>
      <c r="C2007" s="12" t="s">
        <v>2059</v>
      </c>
      <c r="D2007" s="12">
        <v>0</v>
      </c>
      <c r="E2007" s="77">
        <v>0</v>
      </c>
    </row>
    <row r="2008" spans="1:5" x14ac:dyDescent="0.25">
      <c r="A2008" s="34" t="s">
        <v>142</v>
      </c>
      <c r="B2008" s="34" t="s">
        <v>2043</v>
      </c>
      <c r="C2008" s="34" t="s">
        <v>2060</v>
      </c>
      <c r="D2008" s="34">
        <v>0</v>
      </c>
      <c r="E2008" s="76">
        <v>0</v>
      </c>
    </row>
    <row r="2009" spans="1:5" x14ac:dyDescent="0.25">
      <c r="A2009" s="12" t="s">
        <v>142</v>
      </c>
      <c r="B2009" s="12" t="s">
        <v>2043</v>
      </c>
      <c r="C2009" s="12" t="s">
        <v>2061</v>
      </c>
      <c r="D2009" s="12">
        <v>0</v>
      </c>
      <c r="E2009" s="77">
        <v>0</v>
      </c>
    </row>
    <row r="2010" spans="1:5" x14ac:dyDescent="0.25">
      <c r="A2010" s="34" t="s">
        <v>142</v>
      </c>
      <c r="B2010" s="34" t="s">
        <v>2043</v>
      </c>
      <c r="C2010" s="34" t="s">
        <v>2062</v>
      </c>
      <c r="D2010" s="34">
        <v>0</v>
      </c>
      <c r="E2010" s="76">
        <v>0</v>
      </c>
    </row>
    <row r="2011" spans="1:5" x14ac:dyDescent="0.25">
      <c r="A2011" s="32" t="s">
        <v>142</v>
      </c>
      <c r="B2011" s="32" t="s">
        <v>2043</v>
      </c>
      <c r="C2011" s="32" t="s">
        <v>200</v>
      </c>
      <c r="D2011" s="32">
        <v>0</v>
      </c>
      <c r="E2011" s="56">
        <v>0</v>
      </c>
    </row>
    <row r="2012" spans="1:5" x14ac:dyDescent="0.25">
      <c r="A2012" s="34" t="s">
        <v>142</v>
      </c>
      <c r="B2012" s="34" t="s">
        <v>2043</v>
      </c>
      <c r="C2012" s="34" t="s">
        <v>2063</v>
      </c>
      <c r="D2012" s="34">
        <v>0</v>
      </c>
      <c r="E2012" s="76">
        <v>0</v>
      </c>
    </row>
    <row r="2013" spans="1:5" x14ac:dyDescent="0.25">
      <c r="A2013" s="32" t="s">
        <v>142</v>
      </c>
      <c r="B2013" s="32" t="s">
        <v>2043</v>
      </c>
      <c r="C2013" s="32" t="s">
        <v>2064</v>
      </c>
      <c r="D2013" s="32">
        <v>0</v>
      </c>
      <c r="E2013" s="56">
        <v>0</v>
      </c>
    </row>
    <row r="2014" spans="1:5" x14ac:dyDescent="0.25">
      <c r="A2014" s="34" t="s">
        <v>142</v>
      </c>
      <c r="B2014" s="34" t="s">
        <v>2043</v>
      </c>
      <c r="C2014" s="34" t="s">
        <v>2065</v>
      </c>
      <c r="D2014" s="34">
        <v>0</v>
      </c>
      <c r="E2014" s="76">
        <v>0</v>
      </c>
    </row>
    <row r="2015" spans="1:5" x14ac:dyDescent="0.25">
      <c r="A2015" s="12" t="s">
        <v>142</v>
      </c>
      <c r="B2015" s="12" t="s">
        <v>2043</v>
      </c>
      <c r="C2015" s="12" t="s">
        <v>2066</v>
      </c>
      <c r="D2015" s="12">
        <v>0</v>
      </c>
      <c r="E2015" s="77">
        <v>0</v>
      </c>
    </row>
    <row r="2016" spans="1:5" x14ac:dyDescent="0.25">
      <c r="A2016" s="34" t="s">
        <v>142</v>
      </c>
      <c r="B2016" s="34" t="s">
        <v>2043</v>
      </c>
      <c r="C2016" s="34" t="s">
        <v>2067</v>
      </c>
      <c r="D2016" s="34">
        <v>0</v>
      </c>
      <c r="E2016" s="76">
        <v>0</v>
      </c>
    </row>
    <row r="2017" spans="1:5" x14ac:dyDescent="0.25">
      <c r="A2017" s="12" t="s">
        <v>142</v>
      </c>
      <c r="B2017" s="12" t="s">
        <v>2043</v>
      </c>
      <c r="C2017" s="12" t="s">
        <v>304</v>
      </c>
      <c r="D2017" s="12">
        <v>0</v>
      </c>
      <c r="E2017" s="77">
        <v>0</v>
      </c>
    </row>
    <row r="2018" spans="1:5" x14ac:dyDescent="0.25">
      <c r="A2018" s="34" t="s">
        <v>142</v>
      </c>
      <c r="B2018" s="34" t="s">
        <v>2043</v>
      </c>
      <c r="C2018" s="34" t="s">
        <v>1383</v>
      </c>
      <c r="D2018" s="34">
        <v>0</v>
      </c>
      <c r="E2018" s="76">
        <v>0</v>
      </c>
    </row>
    <row r="2019" spans="1:5" x14ac:dyDescent="0.25">
      <c r="A2019" s="12" t="s">
        <v>142</v>
      </c>
      <c r="B2019" s="12" t="s">
        <v>2043</v>
      </c>
      <c r="C2019" s="12" t="s">
        <v>2068</v>
      </c>
      <c r="D2019" s="12">
        <v>0</v>
      </c>
      <c r="E2019" s="77">
        <v>0</v>
      </c>
    </row>
    <row r="2020" spans="1:5" x14ac:dyDescent="0.25">
      <c r="A2020" s="34" t="s">
        <v>142</v>
      </c>
      <c r="B2020" s="34" t="s">
        <v>2043</v>
      </c>
      <c r="C2020" s="34" t="s">
        <v>2069</v>
      </c>
      <c r="D2020" s="34">
        <v>0</v>
      </c>
      <c r="E2020" s="83">
        <v>0</v>
      </c>
    </row>
    <row r="2021" spans="1:5" x14ac:dyDescent="0.25">
      <c r="A2021" s="32" t="s">
        <v>142</v>
      </c>
      <c r="B2021" s="32" t="s">
        <v>2043</v>
      </c>
      <c r="C2021" s="32" t="s">
        <v>2070</v>
      </c>
      <c r="D2021" s="32">
        <v>0</v>
      </c>
      <c r="E2021" s="56">
        <v>0</v>
      </c>
    </row>
    <row r="2022" spans="1:5" x14ac:dyDescent="0.25">
      <c r="A2022" s="34" t="s">
        <v>142</v>
      </c>
      <c r="B2022" s="34" t="s">
        <v>2043</v>
      </c>
      <c r="C2022" s="34" t="s">
        <v>2071</v>
      </c>
      <c r="D2022" s="34">
        <v>0</v>
      </c>
      <c r="E2022" s="76">
        <v>0</v>
      </c>
    </row>
    <row r="2023" spans="1:5" x14ac:dyDescent="0.25">
      <c r="A2023" s="12" t="s">
        <v>142</v>
      </c>
      <c r="B2023" s="12" t="s">
        <v>2043</v>
      </c>
      <c r="C2023" s="12" t="s">
        <v>493</v>
      </c>
      <c r="D2023" s="12">
        <v>0</v>
      </c>
      <c r="E2023" s="77">
        <v>0</v>
      </c>
    </row>
    <row r="2024" spans="1:5" x14ac:dyDescent="0.25">
      <c r="A2024" s="34" t="s">
        <v>142</v>
      </c>
      <c r="B2024" s="34" t="s">
        <v>2043</v>
      </c>
      <c r="C2024" s="34" t="s">
        <v>494</v>
      </c>
      <c r="D2024" s="34">
        <v>0</v>
      </c>
      <c r="E2024" s="76">
        <v>0</v>
      </c>
    </row>
    <row r="2025" spans="1:5" x14ac:dyDescent="0.25">
      <c r="A2025" s="12" t="s">
        <v>142</v>
      </c>
      <c r="B2025" s="12" t="s">
        <v>2043</v>
      </c>
      <c r="C2025" s="12" t="s">
        <v>2072</v>
      </c>
      <c r="D2025" s="12">
        <v>0</v>
      </c>
      <c r="E2025" s="77">
        <v>0</v>
      </c>
    </row>
    <row r="2026" spans="1:5" x14ac:dyDescent="0.25">
      <c r="A2026" s="34" t="s">
        <v>142</v>
      </c>
      <c r="B2026" s="34" t="s">
        <v>2073</v>
      </c>
      <c r="C2026" s="34" t="s">
        <v>2074</v>
      </c>
      <c r="D2026" s="34">
        <v>0</v>
      </c>
      <c r="E2026" s="76">
        <v>0</v>
      </c>
    </row>
    <row r="2027" spans="1:5" x14ac:dyDescent="0.25">
      <c r="A2027" s="12" t="s">
        <v>142</v>
      </c>
      <c r="B2027" s="12" t="s">
        <v>2073</v>
      </c>
      <c r="C2027" s="12" t="s">
        <v>2075</v>
      </c>
      <c r="D2027" s="12">
        <v>0</v>
      </c>
      <c r="E2027" s="77">
        <v>0</v>
      </c>
    </row>
    <row r="2028" spans="1:5" x14ac:dyDescent="0.25">
      <c r="A2028" s="34" t="s">
        <v>142</v>
      </c>
      <c r="B2028" s="34" t="s">
        <v>2073</v>
      </c>
      <c r="C2028" s="34" t="s">
        <v>2076</v>
      </c>
      <c r="D2028" s="34">
        <v>0</v>
      </c>
      <c r="E2028" s="76">
        <v>0</v>
      </c>
    </row>
    <row r="2029" spans="1:5" x14ac:dyDescent="0.25">
      <c r="A2029" s="32" t="s">
        <v>142</v>
      </c>
      <c r="B2029" s="32" t="s">
        <v>2073</v>
      </c>
      <c r="C2029" s="32" t="s">
        <v>2077</v>
      </c>
      <c r="D2029" s="32">
        <v>0</v>
      </c>
      <c r="E2029" s="56">
        <v>0</v>
      </c>
    </row>
    <row r="2030" spans="1:5" x14ac:dyDescent="0.25">
      <c r="A2030" s="34" t="s">
        <v>142</v>
      </c>
      <c r="B2030" s="34" t="s">
        <v>2073</v>
      </c>
      <c r="C2030" s="34" t="s">
        <v>2078</v>
      </c>
      <c r="D2030" s="34">
        <v>0</v>
      </c>
      <c r="E2030" s="76">
        <v>0</v>
      </c>
    </row>
    <row r="2031" spans="1:5" x14ac:dyDescent="0.25">
      <c r="A2031" s="32" t="s">
        <v>142</v>
      </c>
      <c r="B2031" s="32" t="s">
        <v>2073</v>
      </c>
      <c r="C2031" s="32" t="s">
        <v>2079</v>
      </c>
      <c r="D2031" s="32">
        <v>0</v>
      </c>
      <c r="E2031" s="56">
        <v>0</v>
      </c>
    </row>
    <row r="2032" spans="1:5" x14ac:dyDescent="0.25">
      <c r="A2032" s="34" t="s">
        <v>142</v>
      </c>
      <c r="B2032" s="34" t="s">
        <v>2073</v>
      </c>
      <c r="C2032" s="34" t="s">
        <v>2080</v>
      </c>
      <c r="D2032" s="34">
        <v>0</v>
      </c>
      <c r="E2032" s="76">
        <v>0</v>
      </c>
    </row>
    <row r="2033" spans="1:5" x14ac:dyDescent="0.25">
      <c r="A2033" s="12" t="s">
        <v>142</v>
      </c>
      <c r="B2033" s="12" t="s">
        <v>2073</v>
      </c>
      <c r="C2033" s="12" t="s">
        <v>2081</v>
      </c>
      <c r="D2033" s="12">
        <v>0</v>
      </c>
      <c r="E2033" s="77">
        <v>0</v>
      </c>
    </row>
    <row r="2034" spans="1:5" x14ac:dyDescent="0.25">
      <c r="A2034" s="34" t="s">
        <v>142</v>
      </c>
      <c r="B2034" s="34" t="s">
        <v>2073</v>
      </c>
      <c r="C2034" s="34" t="s">
        <v>2082</v>
      </c>
      <c r="D2034" s="34">
        <v>0</v>
      </c>
      <c r="E2034" s="76">
        <v>0</v>
      </c>
    </row>
    <row r="2035" spans="1:5" x14ac:dyDescent="0.25">
      <c r="A2035" s="12" t="s">
        <v>142</v>
      </c>
      <c r="B2035" s="12" t="s">
        <v>2073</v>
      </c>
      <c r="C2035" s="12" t="s">
        <v>2083</v>
      </c>
      <c r="D2035" s="12">
        <v>0</v>
      </c>
      <c r="E2035" s="77">
        <v>0</v>
      </c>
    </row>
    <row r="2036" spans="1:5" x14ac:dyDescent="0.25">
      <c r="A2036" s="34" t="s">
        <v>142</v>
      </c>
      <c r="B2036" s="34" t="s">
        <v>2073</v>
      </c>
      <c r="C2036" s="34" t="s">
        <v>2084</v>
      </c>
      <c r="D2036" s="34">
        <v>0</v>
      </c>
      <c r="E2036" s="76">
        <v>0</v>
      </c>
    </row>
    <row r="2037" spans="1:5" x14ac:dyDescent="0.25">
      <c r="A2037" s="12" t="s">
        <v>142</v>
      </c>
      <c r="B2037" s="12" t="s">
        <v>2073</v>
      </c>
      <c r="C2037" s="12" t="s">
        <v>2085</v>
      </c>
      <c r="D2037" s="12">
        <v>0</v>
      </c>
      <c r="E2037" s="77">
        <v>0</v>
      </c>
    </row>
    <row r="2038" spans="1:5" x14ac:dyDescent="0.25">
      <c r="A2038" s="34" t="s">
        <v>142</v>
      </c>
      <c r="B2038" s="34" t="s">
        <v>2073</v>
      </c>
      <c r="C2038" s="34" t="s">
        <v>2086</v>
      </c>
      <c r="D2038" s="34">
        <v>0</v>
      </c>
      <c r="E2038" s="76">
        <v>0</v>
      </c>
    </row>
    <row r="2039" spans="1:5" x14ac:dyDescent="0.25">
      <c r="A2039" s="32" t="s">
        <v>142</v>
      </c>
      <c r="B2039" s="32" t="s">
        <v>2073</v>
      </c>
      <c r="C2039" s="32" t="s">
        <v>2087</v>
      </c>
      <c r="D2039" s="32">
        <v>0</v>
      </c>
      <c r="E2039" s="56">
        <v>0</v>
      </c>
    </row>
    <row r="2040" spans="1:5" x14ac:dyDescent="0.25">
      <c r="A2040" s="34" t="s">
        <v>142</v>
      </c>
      <c r="B2040" s="34" t="s">
        <v>2073</v>
      </c>
      <c r="C2040" s="34" t="s">
        <v>2088</v>
      </c>
      <c r="D2040" s="34">
        <v>0</v>
      </c>
      <c r="E2040" s="76">
        <v>0</v>
      </c>
    </row>
    <row r="2041" spans="1:5" x14ac:dyDescent="0.25">
      <c r="A2041" s="12" t="s">
        <v>142</v>
      </c>
      <c r="B2041" s="12" t="s">
        <v>2073</v>
      </c>
      <c r="C2041" s="12" t="s">
        <v>2089</v>
      </c>
      <c r="D2041" s="12">
        <v>0</v>
      </c>
      <c r="E2041" s="77">
        <v>0</v>
      </c>
    </row>
    <row r="2042" spans="1:5" x14ac:dyDescent="0.25">
      <c r="A2042" s="34" t="s">
        <v>142</v>
      </c>
      <c r="B2042" s="34" t="s">
        <v>2073</v>
      </c>
      <c r="C2042" s="34" t="s">
        <v>2090</v>
      </c>
      <c r="D2042" s="34">
        <v>0</v>
      </c>
      <c r="E2042" s="76">
        <v>0</v>
      </c>
    </row>
    <row r="2043" spans="1:5" x14ac:dyDescent="0.25">
      <c r="A2043" s="12" t="s">
        <v>142</v>
      </c>
      <c r="B2043" s="12" t="s">
        <v>2073</v>
      </c>
      <c r="C2043" s="12" t="s">
        <v>2091</v>
      </c>
      <c r="D2043" s="12">
        <v>0</v>
      </c>
      <c r="E2043" s="77">
        <v>0</v>
      </c>
    </row>
    <row r="2044" spans="1:5" x14ac:dyDescent="0.25">
      <c r="A2044" s="34" t="s">
        <v>142</v>
      </c>
      <c r="B2044" s="34" t="s">
        <v>2073</v>
      </c>
      <c r="C2044" s="34" t="s">
        <v>2092</v>
      </c>
      <c r="D2044" s="34">
        <v>0</v>
      </c>
      <c r="E2044" s="76">
        <v>0</v>
      </c>
    </row>
    <row r="2045" spans="1:5" x14ac:dyDescent="0.25">
      <c r="A2045" s="12" t="s">
        <v>142</v>
      </c>
      <c r="B2045" s="12" t="s">
        <v>2073</v>
      </c>
      <c r="C2045" s="12" t="s">
        <v>2093</v>
      </c>
      <c r="D2045" s="12">
        <v>0</v>
      </c>
      <c r="E2045" s="77">
        <v>0</v>
      </c>
    </row>
    <row r="2046" spans="1:5" x14ac:dyDescent="0.25">
      <c r="A2046" s="34" t="s">
        <v>142</v>
      </c>
      <c r="B2046" s="34" t="s">
        <v>2073</v>
      </c>
      <c r="C2046" s="34" t="s">
        <v>2094</v>
      </c>
      <c r="D2046" s="34">
        <v>0</v>
      </c>
      <c r="E2046" s="76">
        <v>0</v>
      </c>
    </row>
    <row r="2047" spans="1:5" x14ac:dyDescent="0.25">
      <c r="A2047" s="32" t="s">
        <v>142</v>
      </c>
      <c r="B2047" s="32" t="s">
        <v>2073</v>
      </c>
      <c r="C2047" s="32" t="s">
        <v>2095</v>
      </c>
      <c r="D2047" s="32">
        <v>0</v>
      </c>
      <c r="E2047" s="56">
        <v>0</v>
      </c>
    </row>
    <row r="2048" spans="1:5" x14ac:dyDescent="0.25">
      <c r="A2048" s="34" t="s">
        <v>142</v>
      </c>
      <c r="B2048" s="34" t="s">
        <v>2073</v>
      </c>
      <c r="C2048" s="34" t="s">
        <v>2096</v>
      </c>
      <c r="D2048" s="34">
        <v>0</v>
      </c>
      <c r="E2048" s="76">
        <v>0</v>
      </c>
    </row>
    <row r="2049" spans="1:5" x14ac:dyDescent="0.25">
      <c r="A2049" s="32" t="s">
        <v>142</v>
      </c>
      <c r="B2049" s="32" t="s">
        <v>2073</v>
      </c>
      <c r="C2049" s="32" t="s">
        <v>2097</v>
      </c>
      <c r="D2049" s="32">
        <v>0</v>
      </c>
      <c r="E2049" s="56">
        <v>0</v>
      </c>
    </row>
    <row r="2050" spans="1:5" x14ac:dyDescent="0.25">
      <c r="A2050" s="34" t="s">
        <v>142</v>
      </c>
      <c r="B2050" s="34" t="s">
        <v>2073</v>
      </c>
      <c r="C2050" s="34" t="s">
        <v>2098</v>
      </c>
      <c r="D2050" s="34">
        <v>0</v>
      </c>
      <c r="E2050" s="76">
        <v>0</v>
      </c>
    </row>
    <row r="2051" spans="1:5" x14ac:dyDescent="0.25">
      <c r="A2051" s="12" t="s">
        <v>142</v>
      </c>
      <c r="B2051" s="12" t="s">
        <v>2073</v>
      </c>
      <c r="C2051" s="12" t="s">
        <v>2099</v>
      </c>
      <c r="D2051" s="12">
        <v>0</v>
      </c>
      <c r="E2051" s="77">
        <v>0</v>
      </c>
    </row>
    <row r="2052" spans="1:5" x14ac:dyDescent="0.25">
      <c r="A2052" s="34" t="s">
        <v>142</v>
      </c>
      <c r="B2052" s="34" t="s">
        <v>2073</v>
      </c>
      <c r="C2052" s="34" t="s">
        <v>862</v>
      </c>
      <c r="D2052" s="34">
        <v>0</v>
      </c>
      <c r="E2052" s="76">
        <v>0</v>
      </c>
    </row>
    <row r="2053" spans="1:5" x14ac:dyDescent="0.25">
      <c r="A2053" s="12" t="s">
        <v>142</v>
      </c>
      <c r="B2053" s="12" t="s">
        <v>2073</v>
      </c>
      <c r="C2053" s="12" t="s">
        <v>2100</v>
      </c>
      <c r="D2053" s="12">
        <v>0</v>
      </c>
      <c r="E2053" s="77">
        <v>0</v>
      </c>
    </row>
    <row r="2054" spans="1:5" x14ac:dyDescent="0.25">
      <c r="A2054" s="34" t="s">
        <v>142</v>
      </c>
      <c r="B2054" s="34" t="s">
        <v>2073</v>
      </c>
      <c r="C2054" s="34" t="s">
        <v>2101</v>
      </c>
      <c r="D2054" s="34">
        <v>0</v>
      </c>
      <c r="E2054" s="76">
        <v>0</v>
      </c>
    </row>
    <row r="2055" spans="1:5" x14ac:dyDescent="0.25">
      <c r="A2055" s="12" t="s">
        <v>142</v>
      </c>
      <c r="B2055" s="12" t="s">
        <v>2073</v>
      </c>
      <c r="C2055" s="12" t="s">
        <v>2102</v>
      </c>
      <c r="D2055" s="12">
        <v>0</v>
      </c>
      <c r="E2055" s="77">
        <v>0</v>
      </c>
    </row>
    <row r="2056" spans="1:5" x14ac:dyDescent="0.25">
      <c r="A2056" s="34" t="s">
        <v>142</v>
      </c>
      <c r="B2056" s="34" t="s">
        <v>2073</v>
      </c>
      <c r="C2056" s="34" t="s">
        <v>2103</v>
      </c>
      <c r="D2056" s="34">
        <v>0</v>
      </c>
      <c r="E2056" s="76">
        <v>0</v>
      </c>
    </row>
    <row r="2057" spans="1:5" x14ac:dyDescent="0.25">
      <c r="A2057" s="32" t="s">
        <v>142</v>
      </c>
      <c r="B2057" s="32" t="s">
        <v>2073</v>
      </c>
      <c r="C2057" s="32" t="s">
        <v>2104</v>
      </c>
      <c r="D2057" s="32">
        <v>0</v>
      </c>
      <c r="E2057" s="56">
        <v>0</v>
      </c>
    </row>
    <row r="2058" spans="1:5" x14ac:dyDescent="0.25">
      <c r="A2058" s="34" t="s">
        <v>142</v>
      </c>
      <c r="B2058" s="34" t="s">
        <v>2073</v>
      </c>
      <c r="C2058" s="34" t="s">
        <v>2073</v>
      </c>
      <c r="D2058" s="34">
        <v>0</v>
      </c>
      <c r="E2058" s="76">
        <v>0</v>
      </c>
    </row>
    <row r="2059" spans="1:5" x14ac:dyDescent="0.25">
      <c r="A2059" s="12" t="s">
        <v>142</v>
      </c>
      <c r="B2059" s="12" t="s">
        <v>2073</v>
      </c>
      <c r="C2059" s="12" t="s">
        <v>1840</v>
      </c>
      <c r="D2059" s="12">
        <v>0</v>
      </c>
      <c r="E2059" s="77">
        <v>0</v>
      </c>
    </row>
    <row r="2060" spans="1:5" x14ac:dyDescent="0.25">
      <c r="A2060" s="34" t="s">
        <v>142</v>
      </c>
      <c r="B2060" s="34" t="s">
        <v>2073</v>
      </c>
      <c r="C2060" s="34" t="s">
        <v>2105</v>
      </c>
      <c r="D2060" s="34">
        <v>0</v>
      </c>
      <c r="E2060" s="76">
        <v>0</v>
      </c>
    </row>
    <row r="2061" spans="1:5" x14ac:dyDescent="0.25">
      <c r="A2061" s="12" t="s">
        <v>142</v>
      </c>
      <c r="B2061" s="12" t="s">
        <v>2073</v>
      </c>
      <c r="C2061" s="12" t="s">
        <v>2106</v>
      </c>
      <c r="D2061" s="12">
        <v>0</v>
      </c>
      <c r="E2061" s="77">
        <v>0</v>
      </c>
    </row>
    <row r="2062" spans="1:5" x14ac:dyDescent="0.25">
      <c r="A2062" s="34" t="s">
        <v>142</v>
      </c>
      <c r="B2062" s="34" t="s">
        <v>2073</v>
      </c>
      <c r="C2062" s="34" t="s">
        <v>2107</v>
      </c>
      <c r="D2062" s="34">
        <v>0</v>
      </c>
      <c r="E2062" s="76">
        <v>0</v>
      </c>
    </row>
    <row r="2063" spans="1:5" x14ac:dyDescent="0.25">
      <c r="A2063" s="12" t="s">
        <v>142</v>
      </c>
      <c r="B2063" s="12" t="s">
        <v>2073</v>
      </c>
      <c r="C2063" s="12" t="s">
        <v>2108</v>
      </c>
      <c r="D2063" s="12">
        <v>0</v>
      </c>
      <c r="E2063" s="77">
        <v>0</v>
      </c>
    </row>
    <row r="2064" spans="1:5" x14ac:dyDescent="0.25">
      <c r="A2064" s="34" t="s">
        <v>142</v>
      </c>
      <c r="B2064" s="34" t="s">
        <v>2073</v>
      </c>
      <c r="C2064" s="34" t="s">
        <v>2109</v>
      </c>
      <c r="D2064" s="34">
        <v>0</v>
      </c>
      <c r="E2064" s="76">
        <v>0</v>
      </c>
    </row>
    <row r="2065" spans="1:5" x14ac:dyDescent="0.25">
      <c r="A2065" s="32" t="s">
        <v>142</v>
      </c>
      <c r="B2065" s="32" t="s">
        <v>2073</v>
      </c>
      <c r="C2065" s="32" t="s">
        <v>2110</v>
      </c>
      <c r="D2065" s="32">
        <v>0</v>
      </c>
      <c r="E2065" s="56">
        <v>0</v>
      </c>
    </row>
    <row r="2066" spans="1:5" x14ac:dyDescent="0.25">
      <c r="A2066" s="34" t="s">
        <v>142</v>
      </c>
      <c r="B2066" s="34" t="s">
        <v>2073</v>
      </c>
      <c r="C2066" s="34" t="s">
        <v>2111</v>
      </c>
      <c r="D2066" s="34">
        <v>0</v>
      </c>
      <c r="E2066" s="76">
        <v>0</v>
      </c>
    </row>
    <row r="2067" spans="1:5" x14ac:dyDescent="0.25">
      <c r="A2067" s="32" t="s">
        <v>142</v>
      </c>
      <c r="B2067" s="32" t="s">
        <v>2073</v>
      </c>
      <c r="C2067" s="32" t="s">
        <v>2112</v>
      </c>
      <c r="D2067" s="32">
        <v>0</v>
      </c>
      <c r="E2067" s="56">
        <v>0</v>
      </c>
    </row>
    <row r="2068" spans="1:5" x14ac:dyDescent="0.25">
      <c r="A2068" s="34" t="s">
        <v>142</v>
      </c>
      <c r="B2068" s="34" t="s">
        <v>2073</v>
      </c>
      <c r="C2068" s="34" t="s">
        <v>2113</v>
      </c>
      <c r="D2068" s="34">
        <v>0</v>
      </c>
      <c r="E2068" s="76">
        <v>0</v>
      </c>
    </row>
    <row r="2069" spans="1:5" x14ac:dyDescent="0.25">
      <c r="A2069" s="12" t="s">
        <v>142</v>
      </c>
      <c r="B2069" s="12" t="s">
        <v>2073</v>
      </c>
      <c r="C2069" s="12" t="s">
        <v>2114</v>
      </c>
      <c r="D2069" s="12">
        <v>0</v>
      </c>
      <c r="E2069" s="77">
        <v>0</v>
      </c>
    </row>
    <row r="2070" spans="1:5" x14ac:dyDescent="0.25">
      <c r="A2070" s="34" t="s">
        <v>142</v>
      </c>
      <c r="B2070" s="34" t="s">
        <v>2073</v>
      </c>
      <c r="C2070" s="34" t="s">
        <v>415</v>
      </c>
      <c r="D2070" s="34">
        <v>0</v>
      </c>
      <c r="E2070" s="76">
        <v>0</v>
      </c>
    </row>
    <row r="2071" spans="1:5" x14ac:dyDescent="0.25">
      <c r="A2071" s="12" t="s">
        <v>142</v>
      </c>
      <c r="B2071" s="12" t="s">
        <v>2073</v>
      </c>
      <c r="C2071" s="12" t="s">
        <v>597</v>
      </c>
      <c r="D2071" s="12">
        <v>0</v>
      </c>
      <c r="E2071" s="77">
        <v>0</v>
      </c>
    </row>
    <row r="2072" spans="1:5" x14ac:dyDescent="0.25">
      <c r="A2072" s="34" t="s">
        <v>142</v>
      </c>
      <c r="B2072" s="34" t="s">
        <v>2073</v>
      </c>
      <c r="C2072" s="34" t="s">
        <v>946</v>
      </c>
      <c r="D2072" s="34">
        <v>0</v>
      </c>
      <c r="E2072" s="76">
        <v>0</v>
      </c>
    </row>
    <row r="2073" spans="1:5" x14ac:dyDescent="0.25">
      <c r="A2073" s="12" t="s">
        <v>142</v>
      </c>
      <c r="B2073" s="12" t="s">
        <v>2073</v>
      </c>
      <c r="C2073" s="12" t="s">
        <v>2115</v>
      </c>
      <c r="D2073" s="12">
        <v>0</v>
      </c>
      <c r="E2073" s="77">
        <v>0</v>
      </c>
    </row>
    <row r="2074" spans="1:5" x14ac:dyDescent="0.25">
      <c r="A2074" s="34" t="s">
        <v>142</v>
      </c>
      <c r="B2074" s="34" t="s">
        <v>2073</v>
      </c>
      <c r="C2074" s="34" t="s">
        <v>2116</v>
      </c>
      <c r="D2074" s="34">
        <v>0</v>
      </c>
      <c r="E2074" s="76">
        <v>0</v>
      </c>
    </row>
    <row r="2075" spans="1:5" x14ac:dyDescent="0.25">
      <c r="A2075" s="32" t="s">
        <v>142</v>
      </c>
      <c r="B2075" s="32" t="s">
        <v>2073</v>
      </c>
      <c r="C2075" s="32" t="s">
        <v>2117</v>
      </c>
      <c r="D2075" s="32">
        <v>0</v>
      </c>
      <c r="E2075" s="56">
        <v>0</v>
      </c>
    </row>
    <row r="2076" spans="1:5" x14ac:dyDescent="0.25">
      <c r="A2076" s="34" t="s">
        <v>142</v>
      </c>
      <c r="B2076" s="34" t="s">
        <v>2073</v>
      </c>
      <c r="C2076" s="34" t="s">
        <v>2118</v>
      </c>
      <c r="D2076" s="34">
        <v>0</v>
      </c>
      <c r="E2076" s="76">
        <v>0</v>
      </c>
    </row>
    <row r="2077" spans="1:5" x14ac:dyDescent="0.25">
      <c r="A2077" s="12" t="s">
        <v>142</v>
      </c>
      <c r="B2077" s="12" t="s">
        <v>2073</v>
      </c>
      <c r="C2077" s="12" t="s">
        <v>2119</v>
      </c>
      <c r="D2077" s="12">
        <v>0</v>
      </c>
      <c r="E2077" s="77">
        <v>0</v>
      </c>
    </row>
    <row r="2078" spans="1:5" x14ac:dyDescent="0.25">
      <c r="A2078" s="34" t="s">
        <v>142</v>
      </c>
      <c r="B2078" s="34" t="s">
        <v>2073</v>
      </c>
      <c r="C2078" s="34" t="s">
        <v>2120</v>
      </c>
      <c r="D2078" s="34">
        <v>0</v>
      </c>
      <c r="E2078" s="76">
        <v>0</v>
      </c>
    </row>
    <row r="2079" spans="1:5" x14ac:dyDescent="0.25">
      <c r="A2079" s="12" t="s">
        <v>142</v>
      </c>
      <c r="B2079" s="12" t="s">
        <v>2073</v>
      </c>
      <c r="C2079" s="12" t="s">
        <v>2121</v>
      </c>
      <c r="D2079" s="12">
        <v>0</v>
      </c>
      <c r="E2079" s="77">
        <v>0</v>
      </c>
    </row>
    <row r="2080" spans="1:5" x14ac:dyDescent="0.25">
      <c r="A2080" s="34" t="s">
        <v>142</v>
      </c>
      <c r="B2080" s="34" t="s">
        <v>2073</v>
      </c>
      <c r="C2080" s="34" t="s">
        <v>2122</v>
      </c>
      <c r="D2080" s="34">
        <v>0</v>
      </c>
      <c r="E2080" s="76">
        <v>0</v>
      </c>
    </row>
    <row r="2081" spans="1:5" x14ac:dyDescent="0.25">
      <c r="A2081" s="12" t="s">
        <v>142</v>
      </c>
      <c r="B2081" s="12" t="s">
        <v>2073</v>
      </c>
      <c r="C2081" s="12" t="s">
        <v>2123</v>
      </c>
      <c r="D2081" s="12">
        <v>0</v>
      </c>
      <c r="E2081" s="77">
        <v>0</v>
      </c>
    </row>
    <row r="2082" spans="1:5" x14ac:dyDescent="0.25">
      <c r="A2082" s="34" t="s">
        <v>142</v>
      </c>
      <c r="B2082" s="34" t="s">
        <v>2073</v>
      </c>
      <c r="C2082" s="34" t="s">
        <v>2124</v>
      </c>
      <c r="D2082" s="34">
        <v>0</v>
      </c>
      <c r="E2082" s="76">
        <v>0</v>
      </c>
    </row>
    <row r="2083" spans="1:5" x14ac:dyDescent="0.25">
      <c r="A2083" s="32" t="s">
        <v>142</v>
      </c>
      <c r="B2083" s="32" t="s">
        <v>2073</v>
      </c>
      <c r="C2083" s="32" t="s">
        <v>2125</v>
      </c>
      <c r="D2083" s="32">
        <v>0</v>
      </c>
      <c r="E2083" s="56">
        <v>0</v>
      </c>
    </row>
    <row r="2084" spans="1:5" x14ac:dyDescent="0.25">
      <c r="A2084" s="34" t="s">
        <v>142</v>
      </c>
      <c r="B2084" s="34" t="s">
        <v>2073</v>
      </c>
      <c r="C2084" s="34" t="s">
        <v>2126</v>
      </c>
      <c r="D2084" s="34">
        <v>0</v>
      </c>
      <c r="E2084" s="76">
        <v>0</v>
      </c>
    </row>
    <row r="2085" spans="1:5" x14ac:dyDescent="0.25">
      <c r="A2085" s="32" t="s">
        <v>142</v>
      </c>
      <c r="B2085" s="32" t="s">
        <v>2073</v>
      </c>
      <c r="C2085" s="32" t="s">
        <v>2127</v>
      </c>
      <c r="D2085" s="32">
        <v>0</v>
      </c>
      <c r="E2085" s="56">
        <v>0</v>
      </c>
    </row>
    <row r="2086" spans="1:5" x14ac:dyDescent="0.25">
      <c r="A2086" s="34" t="s">
        <v>142</v>
      </c>
      <c r="B2086" s="34" t="s">
        <v>2128</v>
      </c>
      <c r="C2086" s="34" t="s">
        <v>1665</v>
      </c>
      <c r="D2086" s="34">
        <v>0</v>
      </c>
      <c r="E2086" s="76">
        <v>0</v>
      </c>
    </row>
    <row r="2087" spans="1:5" x14ac:dyDescent="0.25">
      <c r="A2087" s="12" t="s">
        <v>142</v>
      </c>
      <c r="B2087" s="12" t="s">
        <v>2128</v>
      </c>
      <c r="C2087" s="12" t="s">
        <v>577</v>
      </c>
      <c r="D2087" s="12">
        <v>0</v>
      </c>
      <c r="E2087" s="77">
        <v>0</v>
      </c>
    </row>
    <row r="2088" spans="1:5" x14ac:dyDescent="0.25">
      <c r="A2088" s="34" t="s">
        <v>142</v>
      </c>
      <c r="B2088" s="34" t="s">
        <v>2128</v>
      </c>
      <c r="C2088" s="34" t="s">
        <v>2129</v>
      </c>
      <c r="D2088" s="34">
        <v>0</v>
      </c>
      <c r="E2088" s="76">
        <v>0</v>
      </c>
    </row>
    <row r="2089" spans="1:5" x14ac:dyDescent="0.25">
      <c r="A2089" s="12" t="s">
        <v>142</v>
      </c>
      <c r="B2089" s="12" t="s">
        <v>2128</v>
      </c>
      <c r="C2089" s="12" t="s">
        <v>579</v>
      </c>
      <c r="D2089" s="12">
        <v>0</v>
      </c>
      <c r="E2089" s="77">
        <v>0</v>
      </c>
    </row>
    <row r="2090" spans="1:5" x14ac:dyDescent="0.25">
      <c r="A2090" s="34" t="s">
        <v>142</v>
      </c>
      <c r="B2090" s="34" t="s">
        <v>2128</v>
      </c>
      <c r="C2090" s="34" t="s">
        <v>2130</v>
      </c>
      <c r="D2090" s="34">
        <v>0</v>
      </c>
      <c r="E2090" s="76">
        <v>0</v>
      </c>
    </row>
    <row r="2091" spans="1:5" x14ac:dyDescent="0.25">
      <c r="A2091" s="12" t="s">
        <v>142</v>
      </c>
      <c r="B2091" s="12" t="s">
        <v>2128</v>
      </c>
      <c r="C2091" s="12" t="s">
        <v>2131</v>
      </c>
      <c r="D2091" s="12">
        <v>0</v>
      </c>
      <c r="E2091" s="77">
        <v>0</v>
      </c>
    </row>
    <row r="2092" spans="1:5" x14ac:dyDescent="0.25">
      <c r="A2092" s="34" t="s">
        <v>142</v>
      </c>
      <c r="B2092" s="34" t="s">
        <v>2128</v>
      </c>
      <c r="C2092" s="34" t="s">
        <v>2132</v>
      </c>
      <c r="D2092" s="34">
        <v>0</v>
      </c>
      <c r="E2092" s="76">
        <v>0</v>
      </c>
    </row>
    <row r="2093" spans="1:5" x14ac:dyDescent="0.25">
      <c r="A2093" s="32" t="s">
        <v>142</v>
      </c>
      <c r="B2093" s="32" t="s">
        <v>2128</v>
      </c>
      <c r="C2093" s="32" t="s">
        <v>2133</v>
      </c>
      <c r="D2093" s="32">
        <v>0</v>
      </c>
      <c r="E2093" s="56">
        <v>0</v>
      </c>
    </row>
    <row r="2094" spans="1:5" x14ac:dyDescent="0.25">
      <c r="A2094" s="34" t="s">
        <v>142</v>
      </c>
      <c r="B2094" s="34" t="s">
        <v>2128</v>
      </c>
      <c r="C2094" s="34" t="s">
        <v>2134</v>
      </c>
      <c r="D2094" s="34">
        <v>0</v>
      </c>
      <c r="E2094" s="76">
        <v>0</v>
      </c>
    </row>
    <row r="2095" spans="1:5" x14ac:dyDescent="0.25">
      <c r="A2095" s="12" t="s">
        <v>142</v>
      </c>
      <c r="B2095" s="12" t="s">
        <v>2128</v>
      </c>
      <c r="C2095" s="12" t="s">
        <v>2135</v>
      </c>
      <c r="D2095" s="12">
        <v>0</v>
      </c>
      <c r="E2095" s="77">
        <v>0</v>
      </c>
    </row>
    <row r="2096" spans="1:5" x14ac:dyDescent="0.25">
      <c r="A2096" s="34" t="s">
        <v>142</v>
      </c>
      <c r="B2096" s="34" t="s">
        <v>2128</v>
      </c>
      <c r="C2096" s="34" t="s">
        <v>2136</v>
      </c>
      <c r="D2096" s="34">
        <v>0</v>
      </c>
      <c r="E2096" s="76">
        <v>0</v>
      </c>
    </row>
    <row r="2097" spans="1:5" x14ac:dyDescent="0.25">
      <c r="A2097" s="12" t="s">
        <v>142</v>
      </c>
      <c r="B2097" s="12" t="s">
        <v>2128</v>
      </c>
      <c r="C2097" s="12" t="s">
        <v>2137</v>
      </c>
      <c r="D2097" s="12">
        <v>0</v>
      </c>
      <c r="E2097" s="77">
        <v>0</v>
      </c>
    </row>
    <row r="2098" spans="1:5" x14ac:dyDescent="0.25">
      <c r="A2098" s="34" t="s">
        <v>142</v>
      </c>
      <c r="B2098" s="34" t="s">
        <v>2128</v>
      </c>
      <c r="C2098" s="34" t="s">
        <v>2138</v>
      </c>
      <c r="D2098" s="34">
        <v>0</v>
      </c>
      <c r="E2098" s="76">
        <v>0</v>
      </c>
    </row>
    <row r="2099" spans="1:5" x14ac:dyDescent="0.25">
      <c r="A2099" s="12" t="s">
        <v>142</v>
      </c>
      <c r="B2099" s="12" t="s">
        <v>2128</v>
      </c>
      <c r="C2099" s="12" t="s">
        <v>2139</v>
      </c>
      <c r="D2099" s="12">
        <v>0</v>
      </c>
      <c r="E2099" s="77">
        <v>0</v>
      </c>
    </row>
    <row r="2100" spans="1:5" x14ac:dyDescent="0.25">
      <c r="A2100" s="34" t="s">
        <v>142</v>
      </c>
      <c r="B2100" s="34" t="s">
        <v>2128</v>
      </c>
      <c r="C2100" s="34" t="s">
        <v>2140</v>
      </c>
      <c r="D2100" s="34">
        <v>0</v>
      </c>
      <c r="E2100" s="76">
        <v>0</v>
      </c>
    </row>
    <row r="2101" spans="1:5" x14ac:dyDescent="0.25">
      <c r="A2101" s="32" t="s">
        <v>142</v>
      </c>
      <c r="B2101" s="32" t="s">
        <v>2128</v>
      </c>
      <c r="C2101" s="32" t="s">
        <v>2141</v>
      </c>
      <c r="D2101" s="32">
        <v>0</v>
      </c>
      <c r="E2101" s="56">
        <v>0</v>
      </c>
    </row>
    <row r="2102" spans="1:5" x14ac:dyDescent="0.25">
      <c r="A2102" s="34" t="s">
        <v>142</v>
      </c>
      <c r="B2102" s="34" t="s">
        <v>2128</v>
      </c>
      <c r="C2102" s="34" t="s">
        <v>2142</v>
      </c>
      <c r="D2102" s="34">
        <v>0</v>
      </c>
      <c r="E2102" s="76">
        <v>0</v>
      </c>
    </row>
    <row r="2103" spans="1:5" x14ac:dyDescent="0.25">
      <c r="A2103" s="32" t="s">
        <v>142</v>
      </c>
      <c r="B2103" s="32" t="s">
        <v>2128</v>
      </c>
      <c r="C2103" s="32" t="s">
        <v>906</v>
      </c>
      <c r="D2103" s="32">
        <v>0</v>
      </c>
      <c r="E2103" s="56">
        <v>0</v>
      </c>
    </row>
    <row r="2104" spans="1:5" x14ac:dyDescent="0.25">
      <c r="A2104" s="34" t="s">
        <v>142</v>
      </c>
      <c r="B2104" s="34" t="s">
        <v>2128</v>
      </c>
      <c r="C2104" s="34" t="s">
        <v>2143</v>
      </c>
      <c r="D2104" s="34">
        <v>0</v>
      </c>
      <c r="E2104" s="76">
        <v>0</v>
      </c>
    </row>
    <row r="2105" spans="1:5" x14ac:dyDescent="0.25">
      <c r="A2105" s="12" t="s">
        <v>142</v>
      </c>
      <c r="B2105" s="12" t="s">
        <v>2128</v>
      </c>
      <c r="C2105" s="12" t="s">
        <v>2144</v>
      </c>
      <c r="D2105" s="12">
        <v>0</v>
      </c>
      <c r="E2105" s="77">
        <v>0</v>
      </c>
    </row>
    <row r="2106" spans="1:5" x14ac:dyDescent="0.25">
      <c r="A2106" s="34" t="s">
        <v>142</v>
      </c>
      <c r="B2106" s="34" t="s">
        <v>2128</v>
      </c>
      <c r="C2106" s="34" t="s">
        <v>673</v>
      </c>
      <c r="D2106" s="34">
        <v>0</v>
      </c>
      <c r="E2106" s="76">
        <v>0</v>
      </c>
    </row>
    <row r="2107" spans="1:5" x14ac:dyDescent="0.25">
      <c r="A2107" s="12" t="s">
        <v>142</v>
      </c>
      <c r="B2107" s="12" t="s">
        <v>2128</v>
      </c>
      <c r="C2107" s="12" t="s">
        <v>2145</v>
      </c>
      <c r="D2107" s="12">
        <v>0</v>
      </c>
      <c r="E2107" s="77">
        <v>0</v>
      </c>
    </row>
    <row r="2108" spans="1:5" x14ac:dyDescent="0.25">
      <c r="A2108" s="34" t="s">
        <v>142</v>
      </c>
      <c r="B2108" s="34" t="s">
        <v>2128</v>
      </c>
      <c r="C2108" s="34" t="s">
        <v>2146</v>
      </c>
      <c r="D2108" s="34">
        <v>0</v>
      </c>
      <c r="E2108" s="76">
        <v>0</v>
      </c>
    </row>
    <row r="2109" spans="1:5" x14ac:dyDescent="0.25">
      <c r="A2109" s="12" t="s">
        <v>142</v>
      </c>
      <c r="B2109" s="12" t="s">
        <v>2128</v>
      </c>
      <c r="C2109" s="12" t="s">
        <v>2147</v>
      </c>
      <c r="D2109" s="12">
        <v>0</v>
      </c>
      <c r="E2109" s="77">
        <v>0</v>
      </c>
    </row>
    <row r="2110" spans="1:5" x14ac:dyDescent="0.25">
      <c r="A2110" s="34" t="s">
        <v>142</v>
      </c>
      <c r="B2110" s="34" t="s">
        <v>2128</v>
      </c>
      <c r="C2110" s="34" t="s">
        <v>2148</v>
      </c>
      <c r="D2110" s="34">
        <v>0</v>
      </c>
      <c r="E2110" s="76">
        <v>0</v>
      </c>
    </row>
    <row r="2111" spans="1:5" x14ac:dyDescent="0.25">
      <c r="A2111" s="32" t="s">
        <v>142</v>
      </c>
      <c r="B2111" s="32" t="s">
        <v>2128</v>
      </c>
      <c r="C2111" s="32" t="s">
        <v>2149</v>
      </c>
      <c r="D2111" s="32">
        <v>0</v>
      </c>
      <c r="E2111" s="56">
        <v>0</v>
      </c>
    </row>
    <row r="2112" spans="1:5" x14ac:dyDescent="0.25">
      <c r="A2112" s="34" t="s">
        <v>142</v>
      </c>
      <c r="B2112" s="34" t="s">
        <v>2128</v>
      </c>
      <c r="C2112" s="34" t="s">
        <v>415</v>
      </c>
      <c r="D2112" s="34">
        <v>0</v>
      </c>
      <c r="E2112" s="76">
        <v>0</v>
      </c>
    </row>
    <row r="2113" spans="1:5" x14ac:dyDescent="0.25">
      <c r="A2113" s="12" t="s">
        <v>142</v>
      </c>
      <c r="B2113" s="12" t="s">
        <v>2128</v>
      </c>
      <c r="C2113" s="12" t="s">
        <v>2150</v>
      </c>
      <c r="D2113" s="12">
        <v>0</v>
      </c>
      <c r="E2113" s="77">
        <v>0</v>
      </c>
    </row>
    <row r="2114" spans="1:5" x14ac:dyDescent="0.25">
      <c r="A2114" s="34" t="s">
        <v>142</v>
      </c>
      <c r="B2114" s="34" t="s">
        <v>2128</v>
      </c>
      <c r="C2114" s="34" t="s">
        <v>2151</v>
      </c>
      <c r="D2114" s="34">
        <v>0</v>
      </c>
      <c r="E2114" s="76">
        <v>0</v>
      </c>
    </row>
    <row r="2115" spans="1:5" x14ac:dyDescent="0.25">
      <c r="A2115" s="12" t="s">
        <v>142</v>
      </c>
      <c r="B2115" s="12" t="s">
        <v>2128</v>
      </c>
      <c r="C2115" s="12" t="s">
        <v>2152</v>
      </c>
      <c r="D2115" s="12">
        <v>0</v>
      </c>
      <c r="E2115" s="77">
        <v>0</v>
      </c>
    </row>
    <row r="2116" spans="1:5" x14ac:dyDescent="0.25">
      <c r="A2116" s="34" t="s">
        <v>142</v>
      </c>
      <c r="B2116" s="34" t="s">
        <v>2128</v>
      </c>
      <c r="C2116" s="34" t="s">
        <v>2153</v>
      </c>
      <c r="D2116" s="34">
        <v>0</v>
      </c>
      <c r="E2116" s="76">
        <v>0</v>
      </c>
    </row>
    <row r="2117" spans="1:5" x14ac:dyDescent="0.25">
      <c r="A2117" s="12" t="s">
        <v>142</v>
      </c>
      <c r="B2117" s="12" t="s">
        <v>2128</v>
      </c>
      <c r="C2117" s="12" t="s">
        <v>2154</v>
      </c>
      <c r="D2117" s="12">
        <v>0</v>
      </c>
      <c r="E2117" s="77">
        <v>0</v>
      </c>
    </row>
    <row r="2118" spans="1:5" x14ac:dyDescent="0.25">
      <c r="A2118" s="34" t="s">
        <v>142</v>
      </c>
      <c r="B2118" s="34" t="s">
        <v>2128</v>
      </c>
      <c r="C2118" s="34" t="s">
        <v>2155</v>
      </c>
      <c r="D2118" s="34">
        <v>0</v>
      </c>
      <c r="E2118" s="76">
        <v>0</v>
      </c>
    </row>
    <row r="2119" spans="1:5" x14ac:dyDescent="0.25">
      <c r="A2119" s="32" t="s">
        <v>142</v>
      </c>
      <c r="B2119" s="32" t="s">
        <v>2128</v>
      </c>
      <c r="C2119" s="32" t="s">
        <v>2156</v>
      </c>
      <c r="D2119" s="32">
        <v>0</v>
      </c>
      <c r="E2119" s="56">
        <v>0</v>
      </c>
    </row>
    <row r="2120" spans="1:5" x14ac:dyDescent="0.25">
      <c r="A2120" s="34" t="s">
        <v>142</v>
      </c>
      <c r="B2120" s="34" t="s">
        <v>2128</v>
      </c>
      <c r="C2120" s="34" t="s">
        <v>2157</v>
      </c>
      <c r="D2120" s="34">
        <v>0</v>
      </c>
      <c r="E2120" s="76">
        <v>0</v>
      </c>
    </row>
    <row r="2121" spans="1:5" x14ac:dyDescent="0.25">
      <c r="A2121" s="32" t="s">
        <v>142</v>
      </c>
      <c r="B2121" s="32" t="s">
        <v>2128</v>
      </c>
      <c r="C2121" s="32" t="s">
        <v>2158</v>
      </c>
      <c r="D2121" s="32">
        <v>0</v>
      </c>
      <c r="E2121" s="56">
        <v>0</v>
      </c>
    </row>
    <row r="2122" spans="1:5" x14ac:dyDescent="0.25">
      <c r="A2122" s="34" t="s">
        <v>142</v>
      </c>
      <c r="B2122" s="34" t="s">
        <v>2128</v>
      </c>
      <c r="C2122" s="34" t="s">
        <v>2159</v>
      </c>
      <c r="D2122" s="34">
        <v>0</v>
      </c>
      <c r="E2122" s="76">
        <v>0</v>
      </c>
    </row>
    <row r="2123" spans="1:5" x14ac:dyDescent="0.25">
      <c r="A2123" s="12" t="s">
        <v>142</v>
      </c>
      <c r="B2123" s="12" t="s">
        <v>2128</v>
      </c>
      <c r="C2123" s="12" t="s">
        <v>1692</v>
      </c>
      <c r="D2123" s="12">
        <v>0</v>
      </c>
      <c r="E2123" s="77">
        <v>0</v>
      </c>
    </row>
    <row r="2124" spans="1:5" x14ac:dyDescent="0.25">
      <c r="A2124" s="34" t="s">
        <v>142</v>
      </c>
      <c r="B2124" s="34" t="s">
        <v>2128</v>
      </c>
      <c r="C2124" s="34" t="s">
        <v>2160</v>
      </c>
      <c r="D2124" s="34">
        <v>0</v>
      </c>
      <c r="E2124" s="76">
        <v>0</v>
      </c>
    </row>
    <row r="2125" spans="1:5" x14ac:dyDescent="0.25">
      <c r="A2125" s="12" t="s">
        <v>142</v>
      </c>
      <c r="B2125" s="12" t="s">
        <v>2128</v>
      </c>
      <c r="C2125" s="12" t="s">
        <v>2161</v>
      </c>
      <c r="D2125" s="12">
        <v>0</v>
      </c>
      <c r="E2125" s="77">
        <v>0</v>
      </c>
    </row>
    <row r="2126" spans="1:5" x14ac:dyDescent="0.25">
      <c r="A2126" s="34" t="s">
        <v>142</v>
      </c>
      <c r="B2126" s="34" t="s">
        <v>2128</v>
      </c>
      <c r="C2126" s="34" t="s">
        <v>2162</v>
      </c>
      <c r="D2126" s="34">
        <v>0</v>
      </c>
      <c r="E2126" s="76">
        <v>0</v>
      </c>
    </row>
    <row r="2127" spans="1:5" x14ac:dyDescent="0.25">
      <c r="A2127" s="12" t="s">
        <v>142</v>
      </c>
      <c r="B2127" s="12" t="s">
        <v>2128</v>
      </c>
      <c r="C2127" s="12" t="s">
        <v>2163</v>
      </c>
      <c r="D2127" s="12">
        <v>0</v>
      </c>
      <c r="E2127" s="77">
        <v>0</v>
      </c>
    </row>
    <row r="2128" spans="1:5" x14ac:dyDescent="0.25">
      <c r="A2128" s="34" t="s">
        <v>142</v>
      </c>
      <c r="B2128" s="34" t="s">
        <v>2128</v>
      </c>
      <c r="C2128" s="34" t="s">
        <v>2164</v>
      </c>
      <c r="D2128" s="34">
        <v>0</v>
      </c>
      <c r="E2128" s="76">
        <v>0</v>
      </c>
    </row>
    <row r="2129" spans="1:5" x14ac:dyDescent="0.25">
      <c r="A2129" s="32" t="s">
        <v>142</v>
      </c>
      <c r="B2129" s="32" t="s">
        <v>2128</v>
      </c>
      <c r="C2129" s="32" t="s">
        <v>2165</v>
      </c>
      <c r="D2129" s="32">
        <v>0</v>
      </c>
      <c r="E2129" s="56">
        <v>0</v>
      </c>
    </row>
    <row r="2130" spans="1:5" x14ac:dyDescent="0.25">
      <c r="A2130" s="34" t="s">
        <v>142</v>
      </c>
      <c r="B2130" s="34" t="s">
        <v>2128</v>
      </c>
      <c r="C2130" s="34" t="s">
        <v>2166</v>
      </c>
      <c r="D2130" s="34">
        <v>0</v>
      </c>
      <c r="E2130" s="76">
        <v>0</v>
      </c>
    </row>
    <row r="2131" spans="1:5" x14ac:dyDescent="0.25">
      <c r="A2131" s="12" t="s">
        <v>142</v>
      </c>
      <c r="B2131" s="12" t="s">
        <v>2128</v>
      </c>
      <c r="C2131" s="12" t="s">
        <v>2167</v>
      </c>
      <c r="D2131" s="12">
        <v>0</v>
      </c>
      <c r="E2131" s="77">
        <v>0</v>
      </c>
    </row>
    <row r="2132" spans="1:5" x14ac:dyDescent="0.25">
      <c r="A2132" s="34" t="s">
        <v>142</v>
      </c>
      <c r="B2132" s="34" t="s">
        <v>2128</v>
      </c>
      <c r="C2132" s="34" t="s">
        <v>2168</v>
      </c>
      <c r="D2132" s="34">
        <v>0</v>
      </c>
      <c r="E2132" s="76">
        <v>0</v>
      </c>
    </row>
    <row r="2133" spans="1:5" x14ac:dyDescent="0.25">
      <c r="A2133" s="12" t="s">
        <v>142</v>
      </c>
      <c r="B2133" s="12" t="s">
        <v>2128</v>
      </c>
      <c r="C2133" s="12" t="s">
        <v>2169</v>
      </c>
      <c r="D2133" s="12">
        <v>0</v>
      </c>
      <c r="E2133" s="77">
        <v>0</v>
      </c>
    </row>
    <row r="2134" spans="1:5" x14ac:dyDescent="0.25">
      <c r="A2134" s="34" t="s">
        <v>142</v>
      </c>
      <c r="B2134" s="34" t="s">
        <v>2128</v>
      </c>
      <c r="C2134" s="34" t="s">
        <v>2170</v>
      </c>
      <c r="D2134" s="34">
        <v>0</v>
      </c>
      <c r="E2134" s="76">
        <v>0</v>
      </c>
    </row>
    <row r="2135" spans="1:5" x14ac:dyDescent="0.25">
      <c r="A2135" s="12" t="s">
        <v>142</v>
      </c>
      <c r="B2135" s="12" t="s">
        <v>2128</v>
      </c>
      <c r="C2135" s="12" t="s">
        <v>2171</v>
      </c>
      <c r="D2135" s="12">
        <v>0</v>
      </c>
      <c r="E2135" s="77">
        <v>0</v>
      </c>
    </row>
    <row r="2136" spans="1:5" x14ac:dyDescent="0.25">
      <c r="A2136" s="34" t="s">
        <v>142</v>
      </c>
      <c r="B2136" s="34" t="s">
        <v>2128</v>
      </c>
      <c r="C2136" s="34" t="s">
        <v>2172</v>
      </c>
      <c r="D2136" s="34">
        <v>0</v>
      </c>
      <c r="E2136" s="76">
        <v>0</v>
      </c>
    </row>
    <row r="2137" spans="1:5" x14ac:dyDescent="0.25">
      <c r="A2137" s="32" t="s">
        <v>142</v>
      </c>
      <c r="B2137" s="32" t="s">
        <v>2128</v>
      </c>
      <c r="C2137" s="32" t="s">
        <v>2173</v>
      </c>
      <c r="D2137" s="32">
        <v>0</v>
      </c>
      <c r="E2137" s="56">
        <v>0</v>
      </c>
    </row>
    <row r="2138" spans="1:5" x14ac:dyDescent="0.25">
      <c r="A2138" s="34" t="s">
        <v>142</v>
      </c>
      <c r="B2138" s="34" t="s">
        <v>2128</v>
      </c>
      <c r="C2138" s="34" t="s">
        <v>2174</v>
      </c>
      <c r="D2138" s="34">
        <v>0</v>
      </c>
      <c r="E2138" s="76">
        <v>0</v>
      </c>
    </row>
    <row r="2139" spans="1:5" x14ac:dyDescent="0.25">
      <c r="A2139" s="32" t="s">
        <v>142</v>
      </c>
      <c r="B2139" s="32" t="s">
        <v>2128</v>
      </c>
      <c r="C2139" s="32" t="s">
        <v>2175</v>
      </c>
      <c r="D2139" s="32">
        <v>0</v>
      </c>
      <c r="E2139" s="56">
        <v>0</v>
      </c>
    </row>
    <row r="2140" spans="1:5" x14ac:dyDescent="0.25">
      <c r="A2140" s="34" t="s">
        <v>142</v>
      </c>
      <c r="B2140" s="34" t="s">
        <v>2128</v>
      </c>
      <c r="C2140" s="34" t="s">
        <v>2176</v>
      </c>
      <c r="D2140" s="34">
        <v>0</v>
      </c>
      <c r="E2140" s="76">
        <v>0</v>
      </c>
    </row>
    <row r="2141" spans="1:5" x14ac:dyDescent="0.25">
      <c r="A2141" s="12" t="s">
        <v>142</v>
      </c>
      <c r="B2141" s="12" t="s">
        <v>2128</v>
      </c>
      <c r="C2141" s="12" t="s">
        <v>2177</v>
      </c>
      <c r="D2141" s="12">
        <v>0</v>
      </c>
      <c r="E2141" s="77">
        <v>0</v>
      </c>
    </row>
    <row r="2142" spans="1:5" x14ac:dyDescent="0.25">
      <c r="A2142" s="34" t="s">
        <v>142</v>
      </c>
      <c r="B2142" s="34" t="s">
        <v>2128</v>
      </c>
      <c r="C2142" s="34" t="s">
        <v>2178</v>
      </c>
      <c r="D2142" s="34">
        <v>0</v>
      </c>
      <c r="E2142" s="76">
        <v>0</v>
      </c>
    </row>
    <row r="2143" spans="1:5" x14ac:dyDescent="0.25">
      <c r="A2143" s="12" t="s">
        <v>142</v>
      </c>
      <c r="B2143" s="12" t="s">
        <v>2128</v>
      </c>
      <c r="C2143" s="12" t="s">
        <v>2179</v>
      </c>
      <c r="D2143" s="12">
        <v>0</v>
      </c>
      <c r="E2143" s="77">
        <v>0</v>
      </c>
    </row>
    <row r="2144" spans="1:5" x14ac:dyDescent="0.25">
      <c r="A2144" s="34" t="s">
        <v>142</v>
      </c>
      <c r="B2144" s="34" t="s">
        <v>2128</v>
      </c>
      <c r="C2144" s="34" t="s">
        <v>2180</v>
      </c>
      <c r="D2144" s="34">
        <v>0</v>
      </c>
      <c r="E2144" s="76">
        <v>0</v>
      </c>
    </row>
    <row r="2145" spans="1:5" x14ac:dyDescent="0.25">
      <c r="A2145" s="12" t="s">
        <v>142</v>
      </c>
      <c r="B2145" s="12" t="s">
        <v>2128</v>
      </c>
      <c r="C2145" s="12" t="s">
        <v>2181</v>
      </c>
      <c r="D2145" s="12">
        <v>0</v>
      </c>
      <c r="E2145" s="77">
        <v>0</v>
      </c>
    </row>
    <row r="2146" spans="1:5" x14ac:dyDescent="0.25">
      <c r="A2146" s="34" t="s">
        <v>142</v>
      </c>
      <c r="B2146" s="34" t="s">
        <v>2128</v>
      </c>
      <c r="C2146" s="34" t="s">
        <v>2182</v>
      </c>
      <c r="D2146" s="34">
        <v>0</v>
      </c>
      <c r="E2146" s="83">
        <v>0</v>
      </c>
    </row>
    <row r="2147" spans="1:5" x14ac:dyDescent="0.25">
      <c r="A2147" s="32" t="s">
        <v>142</v>
      </c>
      <c r="B2147" s="32" t="s">
        <v>2128</v>
      </c>
      <c r="C2147" s="32" t="s">
        <v>2183</v>
      </c>
      <c r="D2147" s="32">
        <v>0</v>
      </c>
      <c r="E2147" s="56">
        <v>0</v>
      </c>
    </row>
    <row r="2148" spans="1:5" x14ac:dyDescent="0.25">
      <c r="A2148" s="34" t="s">
        <v>142</v>
      </c>
      <c r="B2148" s="34" t="s">
        <v>2128</v>
      </c>
      <c r="C2148" s="34" t="s">
        <v>2184</v>
      </c>
      <c r="D2148" s="34">
        <v>0</v>
      </c>
      <c r="E2148" s="76">
        <v>0</v>
      </c>
    </row>
    <row r="2149" spans="1:5" x14ac:dyDescent="0.25">
      <c r="A2149" s="12" t="s">
        <v>142</v>
      </c>
      <c r="B2149" s="12" t="s">
        <v>2128</v>
      </c>
      <c r="C2149" s="12" t="s">
        <v>2185</v>
      </c>
      <c r="D2149" s="12">
        <v>0</v>
      </c>
      <c r="E2149" s="77">
        <v>0</v>
      </c>
    </row>
    <row r="2150" spans="1:5" x14ac:dyDescent="0.25">
      <c r="A2150" s="34" t="s">
        <v>142</v>
      </c>
      <c r="B2150" s="34" t="s">
        <v>2128</v>
      </c>
      <c r="C2150" s="34" t="s">
        <v>597</v>
      </c>
      <c r="D2150" s="34">
        <v>0</v>
      </c>
      <c r="E2150" s="76">
        <v>0</v>
      </c>
    </row>
    <row r="2151" spans="1:5" x14ac:dyDescent="0.25">
      <c r="A2151" s="12" t="s">
        <v>142</v>
      </c>
      <c r="B2151" s="12" t="s">
        <v>2128</v>
      </c>
      <c r="C2151" s="12" t="s">
        <v>2186</v>
      </c>
      <c r="D2151" s="12">
        <v>0</v>
      </c>
      <c r="E2151" s="77">
        <v>0</v>
      </c>
    </row>
    <row r="2152" spans="1:5" x14ac:dyDescent="0.25">
      <c r="A2152" s="34" t="s">
        <v>142</v>
      </c>
      <c r="B2152" s="34" t="s">
        <v>2128</v>
      </c>
      <c r="C2152" s="34" t="s">
        <v>2187</v>
      </c>
      <c r="D2152" s="34">
        <v>0</v>
      </c>
      <c r="E2152" s="76">
        <v>0</v>
      </c>
    </row>
    <row r="2153" spans="1:5" x14ac:dyDescent="0.25">
      <c r="A2153" s="12" t="s">
        <v>142</v>
      </c>
      <c r="B2153" s="12" t="s">
        <v>2128</v>
      </c>
      <c r="C2153" s="12" t="s">
        <v>2188</v>
      </c>
      <c r="D2153" s="12">
        <v>0</v>
      </c>
      <c r="E2153" s="77">
        <v>0</v>
      </c>
    </row>
    <row r="2154" spans="1:5" x14ac:dyDescent="0.25">
      <c r="A2154" s="34" t="s">
        <v>142</v>
      </c>
      <c r="B2154" s="34" t="s">
        <v>2128</v>
      </c>
      <c r="C2154" s="34" t="s">
        <v>2189</v>
      </c>
      <c r="D2154" s="34">
        <v>0</v>
      </c>
      <c r="E2154" s="76">
        <v>0</v>
      </c>
    </row>
    <row r="2155" spans="1:5" x14ac:dyDescent="0.25">
      <c r="A2155" s="32" t="s">
        <v>142</v>
      </c>
      <c r="B2155" s="32" t="s">
        <v>2128</v>
      </c>
      <c r="C2155" s="32" t="s">
        <v>2190</v>
      </c>
      <c r="D2155" s="32">
        <v>0</v>
      </c>
      <c r="E2155" s="56">
        <v>0</v>
      </c>
    </row>
    <row r="2156" spans="1:5" x14ac:dyDescent="0.25">
      <c r="A2156" s="34" t="s">
        <v>142</v>
      </c>
      <c r="B2156" s="34" t="s">
        <v>2128</v>
      </c>
      <c r="C2156" s="34" t="s">
        <v>2191</v>
      </c>
      <c r="D2156" s="34">
        <v>0</v>
      </c>
      <c r="E2156" s="76">
        <v>0</v>
      </c>
    </row>
    <row r="2157" spans="1:5" x14ac:dyDescent="0.25">
      <c r="A2157" s="32" t="s">
        <v>142</v>
      </c>
      <c r="B2157" s="32" t="s">
        <v>2128</v>
      </c>
      <c r="C2157" s="32" t="s">
        <v>2192</v>
      </c>
      <c r="D2157" s="32">
        <v>0</v>
      </c>
      <c r="E2157" s="56">
        <v>0</v>
      </c>
    </row>
    <row r="2158" spans="1:5" x14ac:dyDescent="0.25">
      <c r="A2158" s="34" t="s">
        <v>142</v>
      </c>
      <c r="B2158" s="34" t="s">
        <v>2128</v>
      </c>
      <c r="C2158" s="34" t="s">
        <v>2193</v>
      </c>
      <c r="D2158" s="34">
        <v>0</v>
      </c>
      <c r="E2158" s="76">
        <v>0</v>
      </c>
    </row>
    <row r="2159" spans="1:5" x14ac:dyDescent="0.25">
      <c r="A2159" s="12" t="s">
        <v>142</v>
      </c>
      <c r="B2159" s="12" t="s">
        <v>2128</v>
      </c>
      <c r="C2159" s="12" t="s">
        <v>2194</v>
      </c>
      <c r="D2159" s="12">
        <v>0</v>
      </c>
      <c r="E2159" s="77">
        <v>0</v>
      </c>
    </row>
    <row r="2160" spans="1:5" x14ac:dyDescent="0.25">
      <c r="A2160" s="34" t="s">
        <v>142</v>
      </c>
      <c r="B2160" s="34" t="s">
        <v>2128</v>
      </c>
      <c r="C2160" s="34" t="s">
        <v>2195</v>
      </c>
      <c r="D2160" s="34">
        <v>0</v>
      </c>
      <c r="E2160" s="76">
        <v>0</v>
      </c>
    </row>
    <row r="2161" spans="1:5" x14ac:dyDescent="0.25">
      <c r="A2161" s="12" t="s">
        <v>142</v>
      </c>
      <c r="B2161" s="12" t="s">
        <v>2128</v>
      </c>
      <c r="C2161" s="12" t="s">
        <v>2196</v>
      </c>
      <c r="D2161" s="12">
        <v>0</v>
      </c>
      <c r="E2161" s="77">
        <v>0</v>
      </c>
    </row>
    <row r="2162" spans="1:5" x14ac:dyDescent="0.25">
      <c r="A2162" s="34" t="s">
        <v>142</v>
      </c>
      <c r="B2162" s="34" t="s">
        <v>2128</v>
      </c>
      <c r="C2162" s="34" t="s">
        <v>2197</v>
      </c>
      <c r="D2162" s="34">
        <v>0</v>
      </c>
      <c r="E2162" s="76">
        <v>0</v>
      </c>
    </row>
    <row r="2163" spans="1:5" x14ac:dyDescent="0.25">
      <c r="A2163" s="12" t="s">
        <v>142</v>
      </c>
      <c r="B2163" s="12" t="s">
        <v>2128</v>
      </c>
      <c r="C2163" s="12" t="s">
        <v>2198</v>
      </c>
      <c r="D2163" s="12">
        <v>0</v>
      </c>
      <c r="E2163" s="77">
        <v>0</v>
      </c>
    </row>
    <row r="2164" spans="1:5" x14ac:dyDescent="0.25">
      <c r="A2164" s="34" t="s">
        <v>142</v>
      </c>
      <c r="B2164" s="34" t="s">
        <v>2128</v>
      </c>
      <c r="C2164" s="34" t="s">
        <v>2199</v>
      </c>
      <c r="D2164" s="34">
        <v>0</v>
      </c>
      <c r="E2164" s="76">
        <v>0</v>
      </c>
    </row>
    <row r="2165" spans="1:5" x14ac:dyDescent="0.25">
      <c r="A2165" s="32" t="s">
        <v>142</v>
      </c>
      <c r="B2165" s="32" t="s">
        <v>2128</v>
      </c>
      <c r="C2165" s="32" t="s">
        <v>2200</v>
      </c>
      <c r="D2165" s="32">
        <v>0</v>
      </c>
      <c r="E2165" s="56">
        <v>0</v>
      </c>
    </row>
    <row r="2166" spans="1:5" x14ac:dyDescent="0.25">
      <c r="A2166" s="34" t="s">
        <v>142</v>
      </c>
      <c r="B2166" s="34" t="s">
        <v>2128</v>
      </c>
      <c r="C2166" s="34" t="s">
        <v>2201</v>
      </c>
      <c r="D2166" s="34">
        <v>0</v>
      </c>
      <c r="E2166" s="76">
        <v>0</v>
      </c>
    </row>
    <row r="2167" spans="1:5" x14ac:dyDescent="0.25">
      <c r="A2167" s="12" t="s">
        <v>142</v>
      </c>
      <c r="B2167" s="12" t="s">
        <v>2128</v>
      </c>
      <c r="C2167" s="12" t="s">
        <v>2202</v>
      </c>
      <c r="D2167" s="12">
        <v>0</v>
      </c>
      <c r="E2167" s="77">
        <v>0</v>
      </c>
    </row>
    <row r="2168" spans="1:5" x14ac:dyDescent="0.25">
      <c r="A2168" s="34" t="s">
        <v>142</v>
      </c>
      <c r="B2168" s="34" t="s">
        <v>2128</v>
      </c>
      <c r="C2168" s="34" t="s">
        <v>2203</v>
      </c>
      <c r="D2168" s="34">
        <v>0</v>
      </c>
      <c r="E2168" s="76">
        <v>0</v>
      </c>
    </row>
    <row r="2169" spans="1:5" x14ac:dyDescent="0.25">
      <c r="A2169" s="12" t="s">
        <v>142</v>
      </c>
      <c r="B2169" s="12" t="s">
        <v>2128</v>
      </c>
      <c r="C2169" s="12" t="s">
        <v>2204</v>
      </c>
      <c r="D2169" s="12">
        <v>0</v>
      </c>
      <c r="E2169" s="77">
        <v>0</v>
      </c>
    </row>
    <row r="2170" spans="1:5" x14ac:dyDescent="0.25">
      <c r="A2170" s="34" t="s">
        <v>142</v>
      </c>
      <c r="B2170" s="34" t="s">
        <v>2128</v>
      </c>
      <c r="C2170" s="34" t="s">
        <v>2205</v>
      </c>
      <c r="D2170" s="34">
        <v>0</v>
      </c>
      <c r="E2170" s="76">
        <v>0</v>
      </c>
    </row>
    <row r="2171" spans="1:5" x14ac:dyDescent="0.25">
      <c r="A2171" s="12" t="s">
        <v>142</v>
      </c>
      <c r="B2171" s="12" t="s">
        <v>2128</v>
      </c>
      <c r="C2171" s="12" t="s">
        <v>2206</v>
      </c>
      <c r="D2171" s="12">
        <v>0</v>
      </c>
      <c r="E2171" s="77">
        <v>0</v>
      </c>
    </row>
    <row r="2172" spans="1:5" x14ac:dyDescent="0.25">
      <c r="A2172" s="34" t="s">
        <v>142</v>
      </c>
      <c r="B2172" s="34" t="s">
        <v>2128</v>
      </c>
      <c r="C2172" s="34" t="s">
        <v>2207</v>
      </c>
      <c r="D2172" s="34">
        <v>0</v>
      </c>
      <c r="E2172" s="76">
        <v>0</v>
      </c>
    </row>
    <row r="2173" spans="1:5" x14ac:dyDescent="0.25">
      <c r="A2173" s="32" t="s">
        <v>142</v>
      </c>
      <c r="B2173" s="32" t="s">
        <v>2128</v>
      </c>
      <c r="C2173" s="32" t="s">
        <v>2208</v>
      </c>
      <c r="D2173" s="32">
        <v>0</v>
      </c>
      <c r="E2173" s="56">
        <v>0</v>
      </c>
    </row>
    <row r="2174" spans="1:5" x14ac:dyDescent="0.25">
      <c r="A2174" s="34" t="s">
        <v>142</v>
      </c>
      <c r="B2174" s="34" t="s">
        <v>2128</v>
      </c>
      <c r="C2174" s="34" t="s">
        <v>2209</v>
      </c>
      <c r="D2174" s="34">
        <v>0</v>
      </c>
      <c r="E2174" s="76">
        <v>0</v>
      </c>
    </row>
    <row r="2175" spans="1:5" x14ac:dyDescent="0.25">
      <c r="A2175" s="32" t="s">
        <v>142</v>
      </c>
      <c r="B2175" s="32" t="s">
        <v>2128</v>
      </c>
      <c r="C2175" s="32" t="s">
        <v>2210</v>
      </c>
      <c r="D2175" s="32">
        <v>0</v>
      </c>
      <c r="E2175" s="56">
        <v>0</v>
      </c>
    </row>
    <row r="2176" spans="1:5" x14ac:dyDescent="0.25">
      <c r="A2176" s="34" t="s">
        <v>142</v>
      </c>
      <c r="B2176" s="34" t="s">
        <v>2128</v>
      </c>
      <c r="C2176" s="34" t="s">
        <v>2211</v>
      </c>
      <c r="D2176" s="34">
        <v>0</v>
      </c>
      <c r="E2176" s="76">
        <v>0</v>
      </c>
    </row>
    <row r="2177" spans="1:5" x14ac:dyDescent="0.25">
      <c r="A2177" s="12" t="s">
        <v>142</v>
      </c>
      <c r="B2177" s="12" t="s">
        <v>2128</v>
      </c>
      <c r="C2177" s="12" t="s">
        <v>2212</v>
      </c>
      <c r="D2177" s="12">
        <v>0</v>
      </c>
      <c r="E2177" s="77">
        <v>0</v>
      </c>
    </row>
    <row r="2178" spans="1:5" x14ac:dyDescent="0.25">
      <c r="A2178" s="34" t="s">
        <v>142</v>
      </c>
      <c r="B2178" s="34" t="s">
        <v>2128</v>
      </c>
      <c r="C2178" s="34" t="s">
        <v>824</v>
      </c>
      <c r="D2178" s="34">
        <v>0</v>
      </c>
      <c r="E2178" s="76">
        <v>0</v>
      </c>
    </row>
    <row r="2179" spans="1:5" x14ac:dyDescent="0.25">
      <c r="A2179" s="12" t="s">
        <v>142</v>
      </c>
      <c r="B2179" s="12" t="s">
        <v>2128</v>
      </c>
      <c r="C2179" s="12" t="s">
        <v>2213</v>
      </c>
      <c r="D2179" s="12">
        <v>0</v>
      </c>
      <c r="E2179" s="77">
        <v>0</v>
      </c>
    </row>
    <row r="2180" spans="1:5" x14ac:dyDescent="0.25">
      <c r="A2180" s="34" t="s">
        <v>142</v>
      </c>
      <c r="B2180" s="34" t="s">
        <v>2128</v>
      </c>
      <c r="C2180" s="34" t="s">
        <v>2214</v>
      </c>
      <c r="D2180" s="34">
        <v>0</v>
      </c>
      <c r="E2180" s="76">
        <v>0</v>
      </c>
    </row>
    <row r="2181" spans="1:5" x14ac:dyDescent="0.25">
      <c r="A2181" s="12" t="s">
        <v>142</v>
      </c>
      <c r="B2181" s="12" t="s">
        <v>2128</v>
      </c>
      <c r="C2181" s="12" t="s">
        <v>2215</v>
      </c>
      <c r="D2181" s="12">
        <v>0</v>
      </c>
      <c r="E2181" s="77">
        <v>0</v>
      </c>
    </row>
    <row r="2182" spans="1:5" x14ac:dyDescent="0.25">
      <c r="A2182" s="34" t="s">
        <v>142</v>
      </c>
      <c r="B2182" s="34" t="s">
        <v>2128</v>
      </c>
      <c r="C2182" s="34" t="s">
        <v>2216</v>
      </c>
      <c r="D2182" s="34">
        <v>0</v>
      </c>
      <c r="E2182" s="76">
        <v>0</v>
      </c>
    </row>
    <row r="2183" spans="1:5" x14ac:dyDescent="0.25">
      <c r="A2183" s="32" t="s">
        <v>142</v>
      </c>
      <c r="B2183" s="32" t="s">
        <v>2128</v>
      </c>
      <c r="C2183" s="32" t="s">
        <v>712</v>
      </c>
      <c r="D2183" s="32">
        <v>0</v>
      </c>
      <c r="E2183" s="56">
        <v>0</v>
      </c>
    </row>
    <row r="2184" spans="1:5" x14ac:dyDescent="0.25">
      <c r="A2184" s="34" t="s">
        <v>142</v>
      </c>
      <c r="B2184" s="34" t="s">
        <v>2128</v>
      </c>
      <c r="C2184" s="34" t="s">
        <v>2217</v>
      </c>
      <c r="D2184" s="34">
        <v>0</v>
      </c>
      <c r="E2184" s="76">
        <v>0</v>
      </c>
    </row>
    <row r="2185" spans="1:5" x14ac:dyDescent="0.25">
      <c r="A2185" s="12" t="s">
        <v>142</v>
      </c>
      <c r="B2185" s="12" t="s">
        <v>2128</v>
      </c>
      <c r="C2185" s="12" t="s">
        <v>2218</v>
      </c>
      <c r="D2185" s="12">
        <v>0</v>
      </c>
      <c r="E2185" s="77">
        <v>0</v>
      </c>
    </row>
    <row r="2186" spans="1:5" x14ac:dyDescent="0.25">
      <c r="A2186" s="34" t="s">
        <v>142</v>
      </c>
      <c r="B2186" s="34" t="s">
        <v>2128</v>
      </c>
      <c r="C2186" s="34" t="s">
        <v>2219</v>
      </c>
      <c r="D2186" s="34">
        <v>0</v>
      </c>
      <c r="E2186" s="76">
        <v>0</v>
      </c>
    </row>
    <row r="2187" spans="1:5" x14ac:dyDescent="0.25">
      <c r="A2187" s="12" t="s">
        <v>142</v>
      </c>
      <c r="B2187" s="12" t="s">
        <v>2128</v>
      </c>
      <c r="C2187" s="12" t="s">
        <v>2220</v>
      </c>
      <c r="D2187" s="12">
        <v>0</v>
      </c>
      <c r="E2187" s="77">
        <v>0</v>
      </c>
    </row>
    <row r="2188" spans="1:5" x14ac:dyDescent="0.25">
      <c r="A2188" s="34" t="s">
        <v>142</v>
      </c>
      <c r="B2188" s="34" t="s">
        <v>2128</v>
      </c>
      <c r="C2188" s="34" t="s">
        <v>2221</v>
      </c>
      <c r="D2188" s="34">
        <v>0</v>
      </c>
      <c r="E2188" s="76">
        <v>0</v>
      </c>
    </row>
    <row r="2189" spans="1:5" x14ac:dyDescent="0.25">
      <c r="A2189" s="12" t="s">
        <v>142</v>
      </c>
      <c r="B2189" s="12" t="s">
        <v>2128</v>
      </c>
      <c r="C2189" s="12" t="s">
        <v>2222</v>
      </c>
      <c r="D2189" s="12">
        <v>0</v>
      </c>
      <c r="E2189" s="77">
        <v>0</v>
      </c>
    </row>
    <row r="2190" spans="1:5" x14ac:dyDescent="0.25">
      <c r="A2190" s="34" t="s">
        <v>142</v>
      </c>
      <c r="B2190" s="34" t="s">
        <v>2128</v>
      </c>
      <c r="C2190" s="34" t="s">
        <v>2223</v>
      </c>
      <c r="D2190" s="34">
        <v>0</v>
      </c>
      <c r="E2190" s="76">
        <v>0</v>
      </c>
    </row>
    <row r="2191" spans="1:5" x14ac:dyDescent="0.25">
      <c r="A2191" s="32" t="s">
        <v>142</v>
      </c>
      <c r="B2191" s="32" t="s">
        <v>2128</v>
      </c>
      <c r="C2191" s="32" t="s">
        <v>2224</v>
      </c>
      <c r="D2191" s="32">
        <v>0</v>
      </c>
      <c r="E2191" s="56">
        <v>0</v>
      </c>
    </row>
    <row r="2192" spans="1:5" x14ac:dyDescent="0.25">
      <c r="A2192" s="34" t="s">
        <v>142</v>
      </c>
      <c r="B2192" s="34" t="s">
        <v>2128</v>
      </c>
      <c r="C2192" s="34" t="s">
        <v>2225</v>
      </c>
      <c r="D2192" s="34">
        <v>0</v>
      </c>
      <c r="E2192" s="76">
        <v>0</v>
      </c>
    </row>
    <row r="2193" spans="1:5" x14ac:dyDescent="0.25">
      <c r="A2193" s="32" t="s">
        <v>142</v>
      </c>
      <c r="B2193" s="32" t="s">
        <v>2128</v>
      </c>
      <c r="C2193" s="32" t="s">
        <v>223</v>
      </c>
      <c r="D2193" s="32">
        <v>0</v>
      </c>
      <c r="E2193" s="56">
        <v>0</v>
      </c>
    </row>
    <row r="2194" spans="1:5" x14ac:dyDescent="0.25">
      <c r="A2194" s="34" t="s">
        <v>142</v>
      </c>
      <c r="B2194" s="34" t="s">
        <v>2128</v>
      </c>
      <c r="C2194" s="34" t="s">
        <v>2226</v>
      </c>
      <c r="D2194" s="34">
        <v>0</v>
      </c>
      <c r="E2194" s="76">
        <v>0</v>
      </c>
    </row>
    <row r="2195" spans="1:5" x14ac:dyDescent="0.25">
      <c r="A2195" s="12" t="s">
        <v>142</v>
      </c>
      <c r="B2195" s="12" t="s">
        <v>2128</v>
      </c>
      <c r="C2195" s="12" t="s">
        <v>2227</v>
      </c>
      <c r="D2195" s="12">
        <v>0</v>
      </c>
      <c r="E2195" s="77">
        <v>0</v>
      </c>
    </row>
    <row r="2196" spans="1:5" x14ac:dyDescent="0.25">
      <c r="A2196" s="34" t="s">
        <v>142</v>
      </c>
      <c r="B2196" s="34" t="s">
        <v>2128</v>
      </c>
      <c r="C2196" s="34" t="s">
        <v>2228</v>
      </c>
      <c r="D2196" s="34">
        <v>0</v>
      </c>
      <c r="E2196" s="76">
        <v>0</v>
      </c>
    </row>
    <row r="2197" spans="1:5" x14ac:dyDescent="0.25">
      <c r="A2197" s="12" t="s">
        <v>142</v>
      </c>
      <c r="B2197" s="12" t="s">
        <v>2128</v>
      </c>
      <c r="C2197" s="12" t="s">
        <v>2229</v>
      </c>
      <c r="D2197" s="12">
        <v>0</v>
      </c>
      <c r="E2197" s="77">
        <v>0</v>
      </c>
    </row>
    <row r="2198" spans="1:5" x14ac:dyDescent="0.25">
      <c r="A2198" s="34" t="s">
        <v>142</v>
      </c>
      <c r="B2198" s="34" t="s">
        <v>2128</v>
      </c>
      <c r="C2198" s="34" t="s">
        <v>2230</v>
      </c>
      <c r="D2198" s="34">
        <v>0</v>
      </c>
      <c r="E2198" s="76">
        <v>0</v>
      </c>
    </row>
    <row r="2199" spans="1:5" x14ac:dyDescent="0.25">
      <c r="A2199" s="12" t="s">
        <v>142</v>
      </c>
      <c r="B2199" s="12" t="s">
        <v>2128</v>
      </c>
      <c r="C2199" s="12" t="s">
        <v>2231</v>
      </c>
      <c r="D2199" s="12">
        <v>0</v>
      </c>
      <c r="E2199" s="77">
        <v>0</v>
      </c>
    </row>
    <row r="2200" spans="1:5" x14ac:dyDescent="0.25">
      <c r="A2200" s="34" t="s">
        <v>142</v>
      </c>
      <c r="B2200" s="34" t="s">
        <v>2128</v>
      </c>
      <c r="C2200" s="34" t="s">
        <v>2002</v>
      </c>
      <c r="D2200" s="34">
        <v>0</v>
      </c>
      <c r="E2200" s="76">
        <v>0</v>
      </c>
    </row>
    <row r="2201" spans="1:5" x14ac:dyDescent="0.25">
      <c r="A2201" s="32" t="s">
        <v>142</v>
      </c>
      <c r="B2201" s="32" t="s">
        <v>2128</v>
      </c>
      <c r="C2201" s="32" t="s">
        <v>2232</v>
      </c>
      <c r="D2201" s="32">
        <v>0</v>
      </c>
      <c r="E2201" s="56">
        <v>0</v>
      </c>
    </row>
    <row r="2202" spans="1:5" x14ac:dyDescent="0.25">
      <c r="A2202" s="34" t="s">
        <v>142</v>
      </c>
      <c r="B2202" s="34" t="s">
        <v>2128</v>
      </c>
      <c r="C2202" s="34" t="s">
        <v>2233</v>
      </c>
      <c r="D2202" s="34">
        <v>0</v>
      </c>
      <c r="E2202" s="76">
        <v>0</v>
      </c>
    </row>
    <row r="2203" spans="1:5" x14ac:dyDescent="0.25">
      <c r="A2203" s="12" t="s">
        <v>142</v>
      </c>
      <c r="B2203" s="12" t="s">
        <v>2128</v>
      </c>
      <c r="C2203" s="12" t="s">
        <v>2234</v>
      </c>
      <c r="D2203" s="12">
        <v>0</v>
      </c>
      <c r="E2203" s="77">
        <v>0</v>
      </c>
    </row>
    <row r="2204" spans="1:5" x14ac:dyDescent="0.25">
      <c r="A2204" s="34" t="s">
        <v>142</v>
      </c>
      <c r="B2204" s="34" t="s">
        <v>2128</v>
      </c>
      <c r="C2204" s="34" t="s">
        <v>2235</v>
      </c>
      <c r="D2204" s="34">
        <v>0</v>
      </c>
      <c r="E2204" s="76">
        <v>0</v>
      </c>
    </row>
    <row r="2205" spans="1:5" x14ac:dyDescent="0.25">
      <c r="A2205" s="12" t="s">
        <v>142</v>
      </c>
      <c r="B2205" s="12" t="s">
        <v>2128</v>
      </c>
      <c r="C2205" s="12" t="s">
        <v>2236</v>
      </c>
      <c r="D2205" s="12">
        <v>0</v>
      </c>
      <c r="E2205" s="77">
        <v>0</v>
      </c>
    </row>
    <row r="2206" spans="1:5" x14ac:dyDescent="0.25">
      <c r="A2206" s="34" t="s">
        <v>142</v>
      </c>
      <c r="B2206" s="34" t="s">
        <v>2128</v>
      </c>
      <c r="C2206" s="34" t="s">
        <v>2237</v>
      </c>
      <c r="D2206" s="34">
        <v>0</v>
      </c>
      <c r="E2206" s="76">
        <v>0</v>
      </c>
    </row>
    <row r="2207" spans="1:5" x14ac:dyDescent="0.25">
      <c r="A2207" s="12" t="s">
        <v>142</v>
      </c>
      <c r="B2207" s="12" t="s">
        <v>2128</v>
      </c>
      <c r="C2207" s="12" t="s">
        <v>2238</v>
      </c>
      <c r="D2207" s="12">
        <v>0</v>
      </c>
      <c r="E2207" s="77">
        <v>0</v>
      </c>
    </row>
    <row r="2208" spans="1:5" x14ac:dyDescent="0.25">
      <c r="A2208" s="34" t="s">
        <v>142</v>
      </c>
      <c r="B2208" s="34" t="s">
        <v>2128</v>
      </c>
      <c r="C2208" s="34" t="s">
        <v>2239</v>
      </c>
      <c r="D2208" s="34">
        <v>0</v>
      </c>
      <c r="E2208" s="76">
        <v>0</v>
      </c>
    </row>
    <row r="2209" spans="1:5" x14ac:dyDescent="0.25">
      <c r="A2209" s="32" t="s">
        <v>142</v>
      </c>
      <c r="B2209" s="32" t="s">
        <v>2128</v>
      </c>
      <c r="C2209" s="32" t="s">
        <v>2240</v>
      </c>
      <c r="D2209" s="32">
        <v>0</v>
      </c>
      <c r="E2209" s="56">
        <v>0</v>
      </c>
    </row>
    <row r="2210" spans="1:5" x14ac:dyDescent="0.25">
      <c r="A2210" s="34" t="s">
        <v>142</v>
      </c>
      <c r="B2210" s="34" t="s">
        <v>2128</v>
      </c>
      <c r="C2210" s="34" t="s">
        <v>2241</v>
      </c>
      <c r="D2210" s="34">
        <v>0</v>
      </c>
      <c r="E2210" s="76">
        <v>0</v>
      </c>
    </row>
    <row r="2211" spans="1:5" x14ac:dyDescent="0.25">
      <c r="A2211" s="32" t="s">
        <v>142</v>
      </c>
      <c r="B2211" s="32" t="s">
        <v>2128</v>
      </c>
      <c r="C2211" s="32" t="s">
        <v>2242</v>
      </c>
      <c r="D2211" s="32">
        <v>0</v>
      </c>
      <c r="E2211" s="56">
        <v>0</v>
      </c>
    </row>
    <row r="2212" spans="1:5" x14ac:dyDescent="0.25">
      <c r="A2212" s="34" t="s">
        <v>142</v>
      </c>
      <c r="B2212" s="34" t="s">
        <v>2128</v>
      </c>
      <c r="C2212" s="34" t="s">
        <v>2243</v>
      </c>
      <c r="D2212" s="34">
        <v>0</v>
      </c>
      <c r="E2212" s="76">
        <v>0</v>
      </c>
    </row>
    <row r="2213" spans="1:5" x14ac:dyDescent="0.25">
      <c r="A2213" s="12" t="s">
        <v>142</v>
      </c>
      <c r="B2213" s="12" t="s">
        <v>2128</v>
      </c>
      <c r="C2213" s="12" t="s">
        <v>2244</v>
      </c>
      <c r="D2213" s="12">
        <v>0</v>
      </c>
      <c r="E2213" s="77">
        <v>0</v>
      </c>
    </row>
    <row r="2214" spans="1:5" x14ac:dyDescent="0.25">
      <c r="A2214" s="34" t="s">
        <v>142</v>
      </c>
      <c r="B2214" s="34" t="s">
        <v>2128</v>
      </c>
      <c r="C2214" s="34" t="s">
        <v>2245</v>
      </c>
      <c r="D2214" s="34">
        <v>0</v>
      </c>
      <c r="E2214" s="76">
        <v>0</v>
      </c>
    </row>
    <row r="2215" spans="1:5" x14ac:dyDescent="0.25">
      <c r="A2215" s="12" t="s">
        <v>142</v>
      </c>
      <c r="B2215" s="12" t="s">
        <v>2128</v>
      </c>
      <c r="C2215" s="12" t="s">
        <v>2246</v>
      </c>
      <c r="D2215" s="12">
        <v>0</v>
      </c>
      <c r="E2215" s="77">
        <v>0</v>
      </c>
    </row>
    <row r="2216" spans="1:5" x14ac:dyDescent="0.25">
      <c r="A2216" s="34" t="s">
        <v>142</v>
      </c>
      <c r="B2216" s="34" t="s">
        <v>2128</v>
      </c>
      <c r="C2216" s="34" t="s">
        <v>2247</v>
      </c>
      <c r="D2216" s="34">
        <v>0</v>
      </c>
      <c r="E2216" s="76">
        <v>0</v>
      </c>
    </row>
    <row r="2217" spans="1:5" x14ac:dyDescent="0.25">
      <c r="A2217" s="12" t="s">
        <v>142</v>
      </c>
      <c r="B2217" s="12" t="s">
        <v>2128</v>
      </c>
      <c r="C2217" s="12" t="s">
        <v>2248</v>
      </c>
      <c r="D2217" s="12">
        <v>0</v>
      </c>
      <c r="E2217" s="77">
        <v>0</v>
      </c>
    </row>
    <row r="2218" spans="1:5" x14ac:dyDescent="0.25">
      <c r="A2218" s="34" t="s">
        <v>142</v>
      </c>
      <c r="B2218" s="34" t="s">
        <v>2128</v>
      </c>
      <c r="C2218" s="34" t="s">
        <v>2249</v>
      </c>
      <c r="D2218" s="34">
        <v>0</v>
      </c>
      <c r="E2218" s="76">
        <v>0</v>
      </c>
    </row>
    <row r="2219" spans="1:5" x14ac:dyDescent="0.25">
      <c r="A2219" s="32" t="s">
        <v>142</v>
      </c>
      <c r="B2219" s="32" t="s">
        <v>2128</v>
      </c>
      <c r="C2219" s="32" t="s">
        <v>2250</v>
      </c>
      <c r="D2219" s="32">
        <v>0</v>
      </c>
      <c r="E2219" s="56">
        <v>0</v>
      </c>
    </row>
    <row r="2220" spans="1:5" x14ac:dyDescent="0.25">
      <c r="A2220" s="34" t="s">
        <v>142</v>
      </c>
      <c r="B2220" s="34" t="s">
        <v>2128</v>
      </c>
      <c r="C2220" s="34" t="s">
        <v>2251</v>
      </c>
      <c r="D2220" s="34">
        <v>0</v>
      </c>
      <c r="E2220" s="76">
        <v>0</v>
      </c>
    </row>
    <row r="2221" spans="1:5" x14ac:dyDescent="0.25">
      <c r="A2221" s="12" t="s">
        <v>142</v>
      </c>
      <c r="B2221" s="12" t="s">
        <v>2128</v>
      </c>
      <c r="C2221" s="12" t="s">
        <v>2252</v>
      </c>
      <c r="D2221" s="12">
        <v>0</v>
      </c>
      <c r="E2221" s="77">
        <v>0</v>
      </c>
    </row>
    <row r="2222" spans="1:5" x14ac:dyDescent="0.25">
      <c r="A2222" s="34" t="s">
        <v>142</v>
      </c>
      <c r="B2222" s="34" t="s">
        <v>2128</v>
      </c>
      <c r="C2222" s="34" t="s">
        <v>967</v>
      </c>
      <c r="D2222" s="34">
        <v>0</v>
      </c>
      <c r="E2222" s="76">
        <v>0</v>
      </c>
    </row>
    <row r="2223" spans="1:5" x14ac:dyDescent="0.25">
      <c r="A2223" s="12" t="s">
        <v>142</v>
      </c>
      <c r="B2223" s="12" t="s">
        <v>2128</v>
      </c>
      <c r="C2223" s="12" t="s">
        <v>2253</v>
      </c>
      <c r="D2223" s="12">
        <v>0</v>
      </c>
      <c r="E2223" s="77">
        <v>0</v>
      </c>
    </row>
    <row r="2224" spans="1:5" x14ac:dyDescent="0.25">
      <c r="A2224" s="34" t="s">
        <v>142</v>
      </c>
      <c r="B2224" s="34" t="s">
        <v>2128</v>
      </c>
      <c r="C2224" s="34" t="s">
        <v>2254</v>
      </c>
      <c r="D2224" s="34">
        <v>0</v>
      </c>
      <c r="E2224" s="76">
        <v>0</v>
      </c>
    </row>
    <row r="2225" spans="1:5" x14ac:dyDescent="0.25">
      <c r="A2225" s="12" t="s">
        <v>142</v>
      </c>
      <c r="B2225" s="12" t="s">
        <v>2128</v>
      </c>
      <c r="C2225" s="12" t="s">
        <v>2255</v>
      </c>
      <c r="D2225" s="12">
        <v>0</v>
      </c>
      <c r="E2225" s="77">
        <v>0</v>
      </c>
    </row>
    <row r="2226" spans="1:5" x14ac:dyDescent="0.25">
      <c r="A2226" s="34" t="s">
        <v>142</v>
      </c>
      <c r="B2226" s="34" t="s">
        <v>2128</v>
      </c>
      <c r="C2226" s="34" t="s">
        <v>2256</v>
      </c>
      <c r="D2226" s="34">
        <v>0</v>
      </c>
      <c r="E2226" s="76">
        <v>0</v>
      </c>
    </row>
    <row r="2227" spans="1:5" x14ac:dyDescent="0.25">
      <c r="A2227" s="32" t="s">
        <v>142</v>
      </c>
      <c r="B2227" s="32" t="s">
        <v>2128</v>
      </c>
      <c r="C2227" s="32" t="s">
        <v>2257</v>
      </c>
      <c r="D2227" s="32">
        <v>0</v>
      </c>
      <c r="E2227" s="56">
        <v>0</v>
      </c>
    </row>
    <row r="2228" spans="1:5" x14ac:dyDescent="0.25">
      <c r="A2228" s="34" t="s">
        <v>142</v>
      </c>
      <c r="B2228" s="34" t="s">
        <v>2128</v>
      </c>
      <c r="C2228" s="34" t="s">
        <v>2258</v>
      </c>
      <c r="D2228" s="34">
        <v>0</v>
      </c>
      <c r="E2228" s="76">
        <v>0</v>
      </c>
    </row>
    <row r="2229" spans="1:5" x14ac:dyDescent="0.25">
      <c r="A2229" s="32" t="s">
        <v>142</v>
      </c>
      <c r="B2229" s="32" t="s">
        <v>2128</v>
      </c>
      <c r="C2229" s="32" t="s">
        <v>2259</v>
      </c>
      <c r="D2229" s="32">
        <v>0</v>
      </c>
      <c r="E2229" s="56">
        <v>0</v>
      </c>
    </row>
    <row r="2230" spans="1:5" x14ac:dyDescent="0.25">
      <c r="A2230" s="34" t="s">
        <v>142</v>
      </c>
      <c r="B2230" s="34" t="s">
        <v>2128</v>
      </c>
      <c r="C2230" s="34" t="s">
        <v>2260</v>
      </c>
      <c r="D2230" s="34">
        <v>0</v>
      </c>
      <c r="E2230" s="76">
        <v>0</v>
      </c>
    </row>
    <row r="2231" spans="1:5" x14ac:dyDescent="0.25">
      <c r="A2231" s="12" t="s">
        <v>142</v>
      </c>
      <c r="B2231" s="12" t="s">
        <v>2128</v>
      </c>
      <c r="C2231" s="12" t="s">
        <v>2261</v>
      </c>
      <c r="D2231" s="12">
        <v>0</v>
      </c>
      <c r="E2231" s="77">
        <v>0</v>
      </c>
    </row>
    <row r="2232" spans="1:5" x14ac:dyDescent="0.25">
      <c r="A2232" s="34" t="s">
        <v>142</v>
      </c>
      <c r="B2232" s="34" t="s">
        <v>2128</v>
      </c>
      <c r="C2232" s="34" t="s">
        <v>2262</v>
      </c>
      <c r="D2232" s="34">
        <v>0</v>
      </c>
      <c r="E2232" s="76">
        <v>0</v>
      </c>
    </row>
    <row r="2233" spans="1:5" x14ac:dyDescent="0.25">
      <c r="A2233" s="12" t="s">
        <v>142</v>
      </c>
      <c r="B2233" s="12" t="s">
        <v>2128</v>
      </c>
      <c r="C2233" s="12" t="s">
        <v>2263</v>
      </c>
      <c r="D2233" s="12">
        <v>0</v>
      </c>
      <c r="E2233" s="77">
        <v>0</v>
      </c>
    </row>
    <row r="2234" spans="1:5" x14ac:dyDescent="0.25">
      <c r="A2234" s="34" t="s">
        <v>142</v>
      </c>
      <c r="B2234" s="34" t="s">
        <v>2128</v>
      </c>
      <c r="C2234" s="34" t="s">
        <v>2264</v>
      </c>
      <c r="D2234" s="34">
        <v>0</v>
      </c>
      <c r="E2234" s="76">
        <v>0</v>
      </c>
    </row>
    <row r="2235" spans="1:5" x14ac:dyDescent="0.25">
      <c r="A2235" s="12" t="s">
        <v>142</v>
      </c>
      <c r="B2235" s="12" t="s">
        <v>2128</v>
      </c>
      <c r="C2235" s="12" t="s">
        <v>2265</v>
      </c>
      <c r="D2235" s="12">
        <v>0</v>
      </c>
      <c r="E2235" s="77">
        <v>0</v>
      </c>
    </row>
    <row r="2236" spans="1:5" x14ac:dyDescent="0.25">
      <c r="A2236" s="34" t="s">
        <v>142</v>
      </c>
      <c r="B2236" s="34" t="s">
        <v>2128</v>
      </c>
      <c r="C2236" s="34" t="s">
        <v>2266</v>
      </c>
      <c r="D2236" s="34">
        <v>0</v>
      </c>
      <c r="E2236" s="76">
        <v>0</v>
      </c>
    </row>
    <row r="2237" spans="1:5" x14ac:dyDescent="0.25">
      <c r="A2237" s="32" t="s">
        <v>142</v>
      </c>
      <c r="B2237" s="32" t="s">
        <v>2128</v>
      </c>
      <c r="C2237" s="32" t="s">
        <v>2267</v>
      </c>
      <c r="D2237" s="32">
        <v>0</v>
      </c>
      <c r="E2237" s="56">
        <v>0</v>
      </c>
    </row>
    <row r="2238" spans="1:5" x14ac:dyDescent="0.25">
      <c r="A2238" s="34" t="s">
        <v>142</v>
      </c>
      <c r="B2238" s="34" t="s">
        <v>2128</v>
      </c>
      <c r="C2238" s="34" t="s">
        <v>2268</v>
      </c>
      <c r="D2238" s="34">
        <v>0</v>
      </c>
      <c r="E2238" s="76">
        <v>0</v>
      </c>
    </row>
    <row r="2239" spans="1:5" x14ac:dyDescent="0.25">
      <c r="A2239" s="12" t="s">
        <v>142</v>
      </c>
      <c r="B2239" s="12" t="s">
        <v>2128</v>
      </c>
      <c r="C2239" s="12" t="s">
        <v>2269</v>
      </c>
      <c r="D2239" s="12">
        <v>0</v>
      </c>
      <c r="E2239" s="77">
        <v>0</v>
      </c>
    </row>
    <row r="2240" spans="1:5" x14ac:dyDescent="0.25">
      <c r="A2240" s="34" t="s">
        <v>142</v>
      </c>
      <c r="B2240" s="34" t="s">
        <v>2128</v>
      </c>
      <c r="C2240" s="34" t="s">
        <v>2270</v>
      </c>
      <c r="D2240" s="34">
        <v>0</v>
      </c>
      <c r="E2240" s="76">
        <v>0</v>
      </c>
    </row>
    <row r="2241" spans="1:5" x14ac:dyDescent="0.25">
      <c r="A2241" s="12" t="s">
        <v>142</v>
      </c>
      <c r="B2241" s="12" t="s">
        <v>2128</v>
      </c>
      <c r="C2241" s="12" t="s">
        <v>2271</v>
      </c>
      <c r="D2241" s="12">
        <v>0</v>
      </c>
      <c r="E2241" s="77">
        <v>0</v>
      </c>
    </row>
    <row r="2242" spans="1:5" x14ac:dyDescent="0.25">
      <c r="A2242" s="34" t="s">
        <v>142</v>
      </c>
      <c r="B2242" s="34" t="s">
        <v>2128</v>
      </c>
      <c r="C2242" s="34" t="s">
        <v>2272</v>
      </c>
      <c r="D2242" s="34">
        <v>0</v>
      </c>
      <c r="E2242" s="76">
        <v>0</v>
      </c>
    </row>
    <row r="2243" spans="1:5" x14ac:dyDescent="0.25">
      <c r="A2243" s="12" t="s">
        <v>142</v>
      </c>
      <c r="B2243" s="12" t="s">
        <v>2128</v>
      </c>
      <c r="C2243" s="12" t="s">
        <v>2273</v>
      </c>
      <c r="D2243" s="12">
        <v>0</v>
      </c>
      <c r="E2243" s="77">
        <v>0</v>
      </c>
    </row>
    <row r="2244" spans="1:5" x14ac:dyDescent="0.25">
      <c r="A2244" s="34" t="s">
        <v>142</v>
      </c>
      <c r="B2244" s="34" t="s">
        <v>2128</v>
      </c>
      <c r="C2244" s="34" t="s">
        <v>2274</v>
      </c>
      <c r="D2244" s="34">
        <v>0</v>
      </c>
      <c r="E2244" s="76">
        <v>0</v>
      </c>
    </row>
    <row r="2245" spans="1:5" x14ac:dyDescent="0.25">
      <c r="A2245" s="32" t="s">
        <v>142</v>
      </c>
      <c r="B2245" s="32" t="s">
        <v>2128</v>
      </c>
      <c r="C2245" s="32" t="s">
        <v>2275</v>
      </c>
      <c r="D2245" s="32">
        <v>0</v>
      </c>
      <c r="E2245" s="56">
        <v>0</v>
      </c>
    </row>
    <row r="2246" spans="1:5" x14ac:dyDescent="0.25">
      <c r="A2246" s="34" t="s">
        <v>142</v>
      </c>
      <c r="B2246" s="34" t="s">
        <v>2128</v>
      </c>
      <c r="C2246" s="34" t="s">
        <v>2276</v>
      </c>
      <c r="D2246" s="34">
        <v>0</v>
      </c>
      <c r="E2246" s="76">
        <v>0</v>
      </c>
    </row>
    <row r="2247" spans="1:5" x14ac:dyDescent="0.25">
      <c r="A2247" s="32" t="s">
        <v>142</v>
      </c>
      <c r="B2247" s="32" t="s">
        <v>2128</v>
      </c>
      <c r="C2247" s="32" t="s">
        <v>2277</v>
      </c>
      <c r="D2247" s="32">
        <v>0</v>
      </c>
      <c r="E2247" s="56">
        <v>0</v>
      </c>
    </row>
    <row r="2248" spans="1:5" x14ac:dyDescent="0.25">
      <c r="A2248" s="34" t="s">
        <v>142</v>
      </c>
      <c r="B2248" s="34" t="s">
        <v>2128</v>
      </c>
      <c r="C2248" s="34" t="s">
        <v>2278</v>
      </c>
      <c r="D2248" s="34">
        <v>0</v>
      </c>
      <c r="E2248" s="76">
        <v>0</v>
      </c>
    </row>
    <row r="2249" spans="1:5" x14ac:dyDescent="0.25">
      <c r="A2249" s="12" t="s">
        <v>142</v>
      </c>
      <c r="B2249" s="12" t="s">
        <v>2128</v>
      </c>
      <c r="C2249" s="12" t="s">
        <v>2279</v>
      </c>
      <c r="D2249" s="12">
        <v>0</v>
      </c>
      <c r="E2249" s="77">
        <v>0</v>
      </c>
    </row>
    <row r="2250" spans="1:5" x14ac:dyDescent="0.25">
      <c r="A2250" s="34" t="s">
        <v>142</v>
      </c>
      <c r="B2250" s="34" t="s">
        <v>2128</v>
      </c>
      <c r="C2250" s="34" t="s">
        <v>2280</v>
      </c>
      <c r="D2250" s="34">
        <v>0</v>
      </c>
      <c r="E2250" s="76">
        <v>0</v>
      </c>
    </row>
    <row r="2251" spans="1:5" x14ac:dyDescent="0.25">
      <c r="A2251" s="12" t="s">
        <v>142</v>
      </c>
      <c r="B2251" s="12" t="s">
        <v>2128</v>
      </c>
      <c r="C2251" s="12" t="s">
        <v>2281</v>
      </c>
      <c r="D2251" s="12">
        <v>0</v>
      </c>
      <c r="E2251" s="77">
        <v>0</v>
      </c>
    </row>
    <row r="2252" spans="1:5" x14ac:dyDescent="0.25">
      <c r="A2252" s="34" t="s">
        <v>142</v>
      </c>
      <c r="B2252" s="34" t="s">
        <v>2128</v>
      </c>
      <c r="C2252" s="34" t="s">
        <v>1820</v>
      </c>
      <c r="D2252" s="34">
        <v>0</v>
      </c>
      <c r="E2252" s="76">
        <v>0</v>
      </c>
    </row>
    <row r="2253" spans="1:5" x14ac:dyDescent="0.25">
      <c r="A2253" s="12" t="s">
        <v>142</v>
      </c>
      <c r="B2253" s="12" t="s">
        <v>2128</v>
      </c>
      <c r="C2253" s="12" t="s">
        <v>749</v>
      </c>
      <c r="D2253" s="12">
        <v>0</v>
      </c>
      <c r="E2253" s="77">
        <v>0</v>
      </c>
    </row>
    <row r="2254" spans="1:5" x14ac:dyDescent="0.25">
      <c r="A2254" s="34" t="s">
        <v>142</v>
      </c>
      <c r="B2254" s="34" t="s">
        <v>2128</v>
      </c>
      <c r="C2254" s="34" t="s">
        <v>2282</v>
      </c>
      <c r="D2254" s="34">
        <v>0</v>
      </c>
      <c r="E2254" s="76">
        <v>0</v>
      </c>
    </row>
    <row r="2255" spans="1:5" x14ac:dyDescent="0.25">
      <c r="A2255" s="32" t="s">
        <v>142</v>
      </c>
      <c r="B2255" s="32" t="s">
        <v>2128</v>
      </c>
      <c r="C2255" s="32" t="s">
        <v>2283</v>
      </c>
      <c r="D2255" s="32">
        <v>0</v>
      </c>
      <c r="E2255" s="56">
        <v>0</v>
      </c>
    </row>
    <row r="2256" spans="1:5" x14ac:dyDescent="0.25">
      <c r="A2256" s="34" t="s">
        <v>142</v>
      </c>
      <c r="B2256" s="34" t="s">
        <v>2128</v>
      </c>
      <c r="C2256" s="34" t="s">
        <v>2284</v>
      </c>
      <c r="D2256" s="34">
        <v>0</v>
      </c>
      <c r="E2256" s="76">
        <v>0</v>
      </c>
    </row>
    <row r="2257" spans="1:5" x14ac:dyDescent="0.25">
      <c r="A2257" s="12" t="s">
        <v>142</v>
      </c>
      <c r="B2257" s="12" t="s">
        <v>2128</v>
      </c>
      <c r="C2257" s="12" t="s">
        <v>2285</v>
      </c>
      <c r="D2257" s="12">
        <v>0</v>
      </c>
      <c r="E2257" s="77">
        <v>0</v>
      </c>
    </row>
    <row r="2258" spans="1:5" x14ac:dyDescent="0.25">
      <c r="A2258" s="34" t="s">
        <v>142</v>
      </c>
      <c r="B2258" s="34" t="s">
        <v>2128</v>
      </c>
      <c r="C2258" s="34" t="s">
        <v>2286</v>
      </c>
      <c r="D2258" s="34">
        <v>0</v>
      </c>
      <c r="E2258" s="76">
        <v>0</v>
      </c>
    </row>
    <row r="2259" spans="1:5" x14ac:dyDescent="0.25">
      <c r="A2259" s="12" t="s">
        <v>142</v>
      </c>
      <c r="B2259" s="12" t="s">
        <v>2128</v>
      </c>
      <c r="C2259" s="12" t="s">
        <v>490</v>
      </c>
      <c r="D2259" s="12">
        <v>0</v>
      </c>
      <c r="E2259" s="77">
        <v>0</v>
      </c>
    </row>
    <row r="2260" spans="1:5" x14ac:dyDescent="0.25">
      <c r="A2260" s="34" t="s">
        <v>142</v>
      </c>
      <c r="B2260" s="34" t="s">
        <v>2128</v>
      </c>
      <c r="C2260" s="34" t="s">
        <v>2287</v>
      </c>
      <c r="D2260" s="34">
        <v>0</v>
      </c>
      <c r="E2260" s="76">
        <v>0</v>
      </c>
    </row>
    <row r="2261" spans="1:5" x14ac:dyDescent="0.25">
      <c r="A2261" s="12" t="s">
        <v>142</v>
      </c>
      <c r="B2261" s="12" t="s">
        <v>2128</v>
      </c>
      <c r="C2261" s="12" t="s">
        <v>2288</v>
      </c>
      <c r="D2261" s="12">
        <v>0</v>
      </c>
      <c r="E2261" s="77">
        <v>0</v>
      </c>
    </row>
    <row r="2262" spans="1:5" x14ac:dyDescent="0.25">
      <c r="A2262" s="34" t="s">
        <v>142</v>
      </c>
      <c r="B2262" s="34" t="s">
        <v>2128</v>
      </c>
      <c r="C2262" s="34" t="s">
        <v>2289</v>
      </c>
      <c r="D2262" s="34">
        <v>0</v>
      </c>
      <c r="E2262" s="76">
        <v>0</v>
      </c>
    </row>
    <row r="2263" spans="1:5" x14ac:dyDescent="0.25">
      <c r="A2263" s="32" t="s">
        <v>142</v>
      </c>
      <c r="B2263" s="32" t="s">
        <v>2128</v>
      </c>
      <c r="C2263" s="32" t="s">
        <v>2290</v>
      </c>
      <c r="D2263" s="32">
        <v>0</v>
      </c>
      <c r="E2263" s="56">
        <v>0</v>
      </c>
    </row>
    <row r="2264" spans="1:5" x14ac:dyDescent="0.25">
      <c r="A2264" s="34" t="s">
        <v>142</v>
      </c>
      <c r="B2264" s="34" t="s">
        <v>2128</v>
      </c>
      <c r="C2264" s="34" t="s">
        <v>2291</v>
      </c>
      <c r="D2264" s="34">
        <v>0</v>
      </c>
      <c r="E2264" s="76">
        <v>0</v>
      </c>
    </row>
    <row r="2265" spans="1:5" x14ac:dyDescent="0.25">
      <c r="A2265" s="32" t="s">
        <v>142</v>
      </c>
      <c r="B2265" s="32" t="s">
        <v>2128</v>
      </c>
      <c r="C2265" s="32" t="s">
        <v>2292</v>
      </c>
      <c r="D2265" s="32">
        <v>0</v>
      </c>
      <c r="E2265" s="56">
        <v>0</v>
      </c>
    </row>
    <row r="2266" spans="1:5" x14ac:dyDescent="0.25">
      <c r="A2266" s="34" t="s">
        <v>142</v>
      </c>
      <c r="B2266" s="34" t="s">
        <v>2128</v>
      </c>
      <c r="C2266" s="34" t="s">
        <v>2293</v>
      </c>
      <c r="D2266" s="34">
        <v>0</v>
      </c>
      <c r="E2266" s="76">
        <v>0</v>
      </c>
    </row>
    <row r="2267" spans="1:5" x14ac:dyDescent="0.25">
      <c r="A2267" s="12" t="s">
        <v>142</v>
      </c>
      <c r="B2267" s="12" t="s">
        <v>2128</v>
      </c>
      <c r="C2267" s="12" t="s">
        <v>2294</v>
      </c>
      <c r="D2267" s="12">
        <v>0</v>
      </c>
      <c r="E2267" s="77">
        <v>0</v>
      </c>
    </row>
    <row r="2268" spans="1:5" x14ac:dyDescent="0.25">
      <c r="A2268" s="34" t="s">
        <v>142</v>
      </c>
      <c r="B2268" s="34" t="s">
        <v>2128</v>
      </c>
      <c r="C2268" s="34" t="s">
        <v>2295</v>
      </c>
      <c r="D2268" s="34">
        <v>0</v>
      </c>
      <c r="E2268" s="76">
        <v>0</v>
      </c>
    </row>
    <row r="2269" spans="1:5" x14ac:dyDescent="0.25">
      <c r="A2269" s="12" t="s">
        <v>142</v>
      </c>
      <c r="B2269" s="12" t="s">
        <v>2128</v>
      </c>
      <c r="C2269" s="12" t="s">
        <v>2296</v>
      </c>
      <c r="D2269" s="12">
        <v>0</v>
      </c>
      <c r="E2269" s="77">
        <v>0</v>
      </c>
    </row>
    <row r="2270" spans="1:5" x14ac:dyDescent="0.25">
      <c r="A2270" s="34" t="s">
        <v>142</v>
      </c>
      <c r="B2270" s="34" t="s">
        <v>2128</v>
      </c>
      <c r="C2270" s="34" t="s">
        <v>2297</v>
      </c>
      <c r="D2270" s="34">
        <v>0</v>
      </c>
      <c r="E2270" s="76">
        <v>0</v>
      </c>
    </row>
    <row r="2271" spans="1:5" x14ac:dyDescent="0.25">
      <c r="A2271" s="12" t="s">
        <v>142</v>
      </c>
      <c r="B2271" s="12" t="s">
        <v>2128</v>
      </c>
      <c r="C2271" s="12" t="s">
        <v>755</v>
      </c>
      <c r="D2271" s="12">
        <v>0</v>
      </c>
      <c r="E2271" s="77">
        <v>0</v>
      </c>
    </row>
    <row r="2272" spans="1:5" x14ac:dyDescent="0.25">
      <c r="A2272" s="34" t="s">
        <v>142</v>
      </c>
      <c r="B2272" s="34" t="s">
        <v>2128</v>
      </c>
      <c r="C2272" s="34" t="s">
        <v>2298</v>
      </c>
      <c r="D2272" s="34">
        <v>0</v>
      </c>
      <c r="E2272" s="76">
        <v>0</v>
      </c>
    </row>
    <row r="2273" spans="1:5" x14ac:dyDescent="0.25">
      <c r="A2273" s="32" t="s">
        <v>142</v>
      </c>
      <c r="B2273" s="32" t="s">
        <v>2128</v>
      </c>
      <c r="C2273" s="32" t="s">
        <v>2299</v>
      </c>
      <c r="D2273" s="32">
        <v>0</v>
      </c>
      <c r="E2273" s="56">
        <v>0</v>
      </c>
    </row>
    <row r="2274" spans="1:5" x14ac:dyDescent="0.25">
      <c r="A2274" s="34" t="s">
        <v>142</v>
      </c>
      <c r="B2274" s="34" t="s">
        <v>2128</v>
      </c>
      <c r="C2274" s="34" t="s">
        <v>762</v>
      </c>
      <c r="D2274" s="34">
        <v>0</v>
      </c>
      <c r="E2274" s="76">
        <v>0</v>
      </c>
    </row>
    <row r="2275" spans="1:5" x14ac:dyDescent="0.25">
      <c r="A2275" s="12" t="s">
        <v>142</v>
      </c>
      <c r="B2275" s="12" t="s">
        <v>2128</v>
      </c>
      <c r="C2275" s="12" t="s">
        <v>2300</v>
      </c>
      <c r="D2275" s="12">
        <v>0</v>
      </c>
      <c r="E2275" s="77">
        <v>0</v>
      </c>
    </row>
    <row r="2276" spans="1:5" x14ac:dyDescent="0.25">
      <c r="A2276" s="34" t="s">
        <v>142</v>
      </c>
      <c r="B2276" s="34" t="s">
        <v>2128</v>
      </c>
      <c r="C2276" s="34" t="s">
        <v>2301</v>
      </c>
      <c r="D2276" s="34">
        <v>0</v>
      </c>
      <c r="E2276" s="76">
        <v>0</v>
      </c>
    </row>
    <row r="2277" spans="1:5" x14ac:dyDescent="0.25">
      <c r="A2277" s="12" t="s">
        <v>142</v>
      </c>
      <c r="B2277" s="12" t="s">
        <v>2128</v>
      </c>
      <c r="C2277" s="12" t="s">
        <v>2302</v>
      </c>
      <c r="D2277" s="12">
        <v>0</v>
      </c>
      <c r="E2277" s="77">
        <v>0</v>
      </c>
    </row>
    <row r="2278" spans="1:5" x14ac:dyDescent="0.25">
      <c r="A2278" s="34" t="s">
        <v>142</v>
      </c>
      <c r="B2278" s="34" t="s">
        <v>2128</v>
      </c>
      <c r="C2278" s="34" t="s">
        <v>2303</v>
      </c>
      <c r="D2278" s="34">
        <v>0</v>
      </c>
      <c r="E2278" s="76">
        <v>0</v>
      </c>
    </row>
    <row r="2279" spans="1:5" x14ac:dyDescent="0.25">
      <c r="A2279" s="12" t="s">
        <v>142</v>
      </c>
      <c r="B2279" s="12" t="s">
        <v>2128</v>
      </c>
      <c r="C2279" s="12" t="s">
        <v>2304</v>
      </c>
      <c r="D2279" s="12">
        <v>0</v>
      </c>
      <c r="E2279" s="77">
        <v>0</v>
      </c>
    </row>
    <row r="2280" spans="1:5" x14ac:dyDescent="0.25">
      <c r="A2280" s="34" t="s">
        <v>142</v>
      </c>
      <c r="B2280" s="34" t="s">
        <v>2128</v>
      </c>
      <c r="C2280" s="34" t="s">
        <v>2305</v>
      </c>
      <c r="D2280" s="34">
        <v>0</v>
      </c>
      <c r="E2280" s="76">
        <v>0</v>
      </c>
    </row>
    <row r="2281" spans="1:5" x14ac:dyDescent="0.25">
      <c r="A2281" s="32" t="s">
        <v>142</v>
      </c>
      <c r="B2281" s="32" t="s">
        <v>2128</v>
      </c>
      <c r="C2281" s="32" t="s">
        <v>2306</v>
      </c>
      <c r="D2281" s="32">
        <v>0</v>
      </c>
      <c r="E2281" s="56">
        <v>0</v>
      </c>
    </row>
    <row r="2282" spans="1:5" x14ac:dyDescent="0.25">
      <c r="A2282" s="34" t="s">
        <v>142</v>
      </c>
      <c r="B2282" s="34" t="s">
        <v>2128</v>
      </c>
      <c r="C2282" s="34" t="s">
        <v>2307</v>
      </c>
      <c r="D2282" s="34">
        <v>0</v>
      </c>
      <c r="E2282" s="76">
        <v>0</v>
      </c>
    </row>
    <row r="2283" spans="1:5" x14ac:dyDescent="0.25">
      <c r="A2283" s="32" t="s">
        <v>142</v>
      </c>
      <c r="B2283" s="32" t="s">
        <v>2128</v>
      </c>
      <c r="C2283" s="32" t="s">
        <v>890</v>
      </c>
      <c r="D2283" s="32">
        <v>0</v>
      </c>
      <c r="E2283" s="56">
        <v>0</v>
      </c>
    </row>
    <row r="2284" spans="1:5" x14ac:dyDescent="0.25">
      <c r="A2284" s="34" t="s">
        <v>142</v>
      </c>
      <c r="B2284" s="34" t="s">
        <v>2128</v>
      </c>
      <c r="C2284" s="34" t="s">
        <v>215</v>
      </c>
      <c r="D2284" s="34">
        <v>0</v>
      </c>
      <c r="E2284" s="76">
        <v>0</v>
      </c>
    </row>
    <row r="2285" spans="1:5" x14ac:dyDescent="0.25">
      <c r="A2285" s="12" t="s">
        <v>142</v>
      </c>
      <c r="B2285" s="12" t="s">
        <v>2128</v>
      </c>
      <c r="C2285" s="12" t="s">
        <v>2308</v>
      </c>
      <c r="D2285" s="12">
        <v>0</v>
      </c>
      <c r="E2285" s="77">
        <v>0</v>
      </c>
    </row>
    <row r="2286" spans="1:5" x14ac:dyDescent="0.25">
      <c r="A2286" s="34" t="s">
        <v>142</v>
      </c>
      <c r="B2286" s="34" t="s">
        <v>2128</v>
      </c>
      <c r="C2286" s="34" t="s">
        <v>2309</v>
      </c>
      <c r="D2286" s="34">
        <v>0</v>
      </c>
      <c r="E2286" s="76">
        <v>0</v>
      </c>
    </row>
    <row r="2287" spans="1:5" x14ac:dyDescent="0.25">
      <c r="A2287" s="12" t="s">
        <v>142</v>
      </c>
      <c r="B2287" s="12" t="s">
        <v>2128</v>
      </c>
      <c r="C2287" s="12" t="s">
        <v>2310</v>
      </c>
      <c r="D2287" s="12">
        <v>0</v>
      </c>
      <c r="E2287" s="77">
        <v>0</v>
      </c>
    </row>
    <row r="2288" spans="1:5" x14ac:dyDescent="0.25">
      <c r="A2288" s="34" t="s">
        <v>142</v>
      </c>
      <c r="B2288" s="34" t="s">
        <v>2128</v>
      </c>
      <c r="C2288" s="34" t="s">
        <v>2311</v>
      </c>
      <c r="D2288" s="34">
        <v>0</v>
      </c>
      <c r="E2288" s="76">
        <v>0</v>
      </c>
    </row>
    <row r="2289" spans="1:5" x14ac:dyDescent="0.25">
      <c r="A2289" s="12" t="s">
        <v>142</v>
      </c>
      <c r="B2289" s="12" t="s">
        <v>2128</v>
      </c>
      <c r="C2289" s="12" t="s">
        <v>2312</v>
      </c>
      <c r="D2289" s="12">
        <v>0</v>
      </c>
      <c r="E2289" s="77">
        <v>0</v>
      </c>
    </row>
    <row r="2290" spans="1:5" x14ac:dyDescent="0.25">
      <c r="A2290" s="34" t="s">
        <v>142</v>
      </c>
      <c r="B2290" s="34" t="s">
        <v>2128</v>
      </c>
      <c r="C2290" s="34" t="s">
        <v>2313</v>
      </c>
      <c r="D2290" s="34">
        <v>0</v>
      </c>
      <c r="E2290" s="76">
        <v>0</v>
      </c>
    </row>
    <row r="2291" spans="1:5" x14ac:dyDescent="0.25">
      <c r="A2291" s="32" t="s">
        <v>142</v>
      </c>
      <c r="B2291" s="32" t="s">
        <v>2128</v>
      </c>
      <c r="C2291" s="32" t="s">
        <v>2314</v>
      </c>
      <c r="D2291" s="32">
        <v>0</v>
      </c>
      <c r="E2291" s="56">
        <v>0</v>
      </c>
    </row>
    <row r="2292" spans="1:5" x14ac:dyDescent="0.25">
      <c r="A2292" s="34" t="s">
        <v>142</v>
      </c>
      <c r="B2292" s="34" t="s">
        <v>2128</v>
      </c>
      <c r="C2292" s="34" t="s">
        <v>2315</v>
      </c>
      <c r="D2292" s="34">
        <v>0</v>
      </c>
      <c r="E2292" s="76">
        <v>0</v>
      </c>
    </row>
    <row r="2293" spans="1:5" x14ac:dyDescent="0.25">
      <c r="A2293" s="12" t="s">
        <v>142</v>
      </c>
      <c r="B2293" s="12" t="s">
        <v>2128</v>
      </c>
      <c r="C2293" s="12" t="s">
        <v>2316</v>
      </c>
      <c r="D2293" s="12">
        <v>0</v>
      </c>
      <c r="E2293" s="77">
        <v>0</v>
      </c>
    </row>
    <row r="2294" spans="1:5" x14ac:dyDescent="0.25">
      <c r="A2294" s="34" t="s">
        <v>142</v>
      </c>
      <c r="B2294" s="34" t="s">
        <v>2128</v>
      </c>
      <c r="C2294" s="34" t="s">
        <v>2317</v>
      </c>
      <c r="D2294" s="34">
        <v>0</v>
      </c>
      <c r="E2294" s="76">
        <v>0</v>
      </c>
    </row>
    <row r="2295" spans="1:5" x14ac:dyDescent="0.25">
      <c r="A2295" s="12" t="s">
        <v>142</v>
      </c>
      <c r="B2295" s="12" t="s">
        <v>2128</v>
      </c>
      <c r="C2295" s="12" t="s">
        <v>2318</v>
      </c>
      <c r="D2295" s="12">
        <v>0</v>
      </c>
      <c r="E2295" s="77">
        <v>0</v>
      </c>
    </row>
    <row r="2296" spans="1:5" x14ac:dyDescent="0.25">
      <c r="A2296" s="34" t="s">
        <v>142</v>
      </c>
      <c r="B2296" s="34" t="s">
        <v>2128</v>
      </c>
      <c r="C2296" s="34" t="s">
        <v>2319</v>
      </c>
      <c r="D2296" s="34">
        <v>0</v>
      </c>
      <c r="E2296" s="76">
        <v>0</v>
      </c>
    </row>
    <row r="2297" spans="1:5" x14ac:dyDescent="0.25">
      <c r="A2297" s="12" t="s">
        <v>142</v>
      </c>
      <c r="B2297" s="12" t="s">
        <v>2128</v>
      </c>
      <c r="C2297" s="12" t="s">
        <v>2320</v>
      </c>
      <c r="D2297" s="12">
        <v>0</v>
      </c>
      <c r="E2297" s="77">
        <v>0</v>
      </c>
    </row>
    <row r="2298" spans="1:5" x14ac:dyDescent="0.25">
      <c r="A2298" s="34" t="s">
        <v>142</v>
      </c>
      <c r="B2298" s="34" t="s">
        <v>2321</v>
      </c>
      <c r="C2298" s="34" t="s">
        <v>2322</v>
      </c>
      <c r="D2298" s="34">
        <v>0</v>
      </c>
      <c r="E2298" s="76">
        <v>0</v>
      </c>
    </row>
    <row r="2299" spans="1:5" x14ac:dyDescent="0.25">
      <c r="A2299" s="32" t="s">
        <v>142</v>
      </c>
      <c r="B2299" s="32" t="s">
        <v>2321</v>
      </c>
      <c r="C2299" s="32" t="s">
        <v>2323</v>
      </c>
      <c r="D2299" s="32">
        <v>0</v>
      </c>
      <c r="E2299" s="56">
        <v>0</v>
      </c>
    </row>
    <row r="2300" spans="1:5" x14ac:dyDescent="0.25">
      <c r="A2300" s="34" t="s">
        <v>142</v>
      </c>
      <c r="B2300" s="34" t="s">
        <v>2321</v>
      </c>
      <c r="C2300" s="34" t="s">
        <v>2324</v>
      </c>
      <c r="D2300" s="34">
        <v>0</v>
      </c>
      <c r="E2300" s="76">
        <v>0</v>
      </c>
    </row>
    <row r="2301" spans="1:5" x14ac:dyDescent="0.25">
      <c r="A2301" s="32" t="s">
        <v>142</v>
      </c>
      <c r="B2301" s="32" t="s">
        <v>2321</v>
      </c>
      <c r="C2301" s="32" t="s">
        <v>2325</v>
      </c>
      <c r="D2301" s="32">
        <v>0</v>
      </c>
      <c r="E2301" s="56">
        <v>0</v>
      </c>
    </row>
    <row r="2302" spans="1:5" x14ac:dyDescent="0.25">
      <c r="A2302" s="34" t="s">
        <v>142</v>
      </c>
      <c r="B2302" s="34" t="s">
        <v>2321</v>
      </c>
      <c r="C2302" s="34" t="s">
        <v>2326</v>
      </c>
      <c r="D2302" s="34">
        <v>0</v>
      </c>
      <c r="E2302" s="76">
        <v>0</v>
      </c>
    </row>
    <row r="2303" spans="1:5" x14ac:dyDescent="0.25">
      <c r="A2303" s="12" t="s">
        <v>142</v>
      </c>
      <c r="B2303" s="12" t="s">
        <v>2321</v>
      </c>
      <c r="C2303" s="12" t="s">
        <v>2327</v>
      </c>
      <c r="D2303" s="12">
        <v>0</v>
      </c>
      <c r="E2303" s="77">
        <v>0</v>
      </c>
    </row>
    <row r="2304" spans="1:5" x14ac:dyDescent="0.25">
      <c r="A2304" s="34" t="s">
        <v>142</v>
      </c>
      <c r="B2304" s="34" t="s">
        <v>2321</v>
      </c>
      <c r="C2304" s="34" t="s">
        <v>2328</v>
      </c>
      <c r="D2304" s="34">
        <v>0</v>
      </c>
      <c r="E2304" s="76">
        <v>0</v>
      </c>
    </row>
    <row r="2305" spans="1:5" x14ac:dyDescent="0.25">
      <c r="A2305" s="12" t="s">
        <v>142</v>
      </c>
      <c r="B2305" s="12" t="s">
        <v>2321</v>
      </c>
      <c r="C2305" s="12" t="s">
        <v>2329</v>
      </c>
      <c r="D2305" s="12">
        <v>0</v>
      </c>
      <c r="E2305" s="77">
        <v>0</v>
      </c>
    </row>
    <row r="2306" spans="1:5" x14ac:dyDescent="0.25">
      <c r="A2306" s="34" t="s">
        <v>142</v>
      </c>
      <c r="B2306" s="34" t="s">
        <v>2321</v>
      </c>
      <c r="C2306" s="34" t="s">
        <v>2330</v>
      </c>
      <c r="D2306" s="34">
        <v>0</v>
      </c>
      <c r="E2306" s="76">
        <v>0</v>
      </c>
    </row>
    <row r="2307" spans="1:5" x14ac:dyDescent="0.25">
      <c r="A2307" s="12" t="s">
        <v>142</v>
      </c>
      <c r="B2307" s="12" t="s">
        <v>2321</v>
      </c>
      <c r="C2307" s="12" t="s">
        <v>2331</v>
      </c>
      <c r="D2307" s="12">
        <v>0</v>
      </c>
      <c r="E2307" s="77">
        <v>0</v>
      </c>
    </row>
    <row r="2308" spans="1:5" x14ac:dyDescent="0.25">
      <c r="A2308" s="34" t="s">
        <v>142</v>
      </c>
      <c r="B2308" s="34" t="s">
        <v>2321</v>
      </c>
      <c r="C2308" s="34" t="s">
        <v>2332</v>
      </c>
      <c r="D2308" s="34">
        <v>0</v>
      </c>
      <c r="E2308" s="76">
        <v>0</v>
      </c>
    </row>
    <row r="2309" spans="1:5" x14ac:dyDescent="0.25">
      <c r="A2309" s="32" t="s">
        <v>142</v>
      </c>
      <c r="B2309" s="32" t="s">
        <v>2321</v>
      </c>
      <c r="C2309" s="32" t="s">
        <v>2333</v>
      </c>
      <c r="D2309" s="32">
        <v>0</v>
      </c>
      <c r="E2309" s="56">
        <v>0</v>
      </c>
    </row>
    <row r="2310" spans="1:5" x14ac:dyDescent="0.25">
      <c r="A2310" s="34" t="s">
        <v>142</v>
      </c>
      <c r="B2310" s="34" t="s">
        <v>2321</v>
      </c>
      <c r="C2310" s="34" t="s">
        <v>2334</v>
      </c>
      <c r="D2310" s="34">
        <v>0</v>
      </c>
      <c r="E2310" s="76">
        <v>0</v>
      </c>
    </row>
    <row r="2311" spans="1:5" x14ac:dyDescent="0.25">
      <c r="A2311" s="12" t="s">
        <v>142</v>
      </c>
      <c r="B2311" s="12" t="s">
        <v>2321</v>
      </c>
      <c r="C2311" s="12" t="s">
        <v>2335</v>
      </c>
      <c r="D2311" s="12">
        <v>0</v>
      </c>
      <c r="E2311" s="77">
        <v>0</v>
      </c>
    </row>
    <row r="2312" spans="1:5" x14ac:dyDescent="0.25">
      <c r="A2312" s="34" t="s">
        <v>142</v>
      </c>
      <c r="B2312" s="34" t="s">
        <v>2321</v>
      </c>
      <c r="C2312" s="34" t="s">
        <v>2336</v>
      </c>
      <c r="D2312" s="34">
        <v>0</v>
      </c>
      <c r="E2312" s="76">
        <v>0</v>
      </c>
    </row>
    <row r="2313" spans="1:5" x14ac:dyDescent="0.25">
      <c r="A2313" s="12" t="s">
        <v>142</v>
      </c>
      <c r="B2313" s="12" t="s">
        <v>2321</v>
      </c>
      <c r="C2313" s="12" t="s">
        <v>2337</v>
      </c>
      <c r="D2313" s="12">
        <v>0</v>
      </c>
      <c r="E2313" s="77">
        <v>0</v>
      </c>
    </row>
    <row r="2314" spans="1:5" x14ac:dyDescent="0.25">
      <c r="A2314" s="34" t="s">
        <v>142</v>
      </c>
      <c r="B2314" s="34" t="s">
        <v>2321</v>
      </c>
      <c r="C2314" s="34" t="s">
        <v>2338</v>
      </c>
      <c r="D2314" s="34">
        <v>0</v>
      </c>
      <c r="E2314" s="76">
        <v>0</v>
      </c>
    </row>
    <row r="2315" spans="1:5" x14ac:dyDescent="0.25">
      <c r="A2315" s="12" t="s">
        <v>142</v>
      </c>
      <c r="B2315" s="12" t="s">
        <v>2321</v>
      </c>
      <c r="C2315" s="12" t="s">
        <v>2339</v>
      </c>
      <c r="D2315" s="12">
        <v>0</v>
      </c>
      <c r="E2315" s="77">
        <v>0</v>
      </c>
    </row>
    <row r="2316" spans="1:5" x14ac:dyDescent="0.25">
      <c r="A2316" s="34" t="s">
        <v>142</v>
      </c>
      <c r="B2316" s="34" t="s">
        <v>2321</v>
      </c>
      <c r="C2316" s="34" t="s">
        <v>2340</v>
      </c>
      <c r="D2316" s="34">
        <v>0</v>
      </c>
      <c r="E2316" s="76">
        <v>0</v>
      </c>
    </row>
    <row r="2317" spans="1:5" x14ac:dyDescent="0.25">
      <c r="A2317" s="32" t="s">
        <v>142</v>
      </c>
      <c r="B2317" s="32" t="s">
        <v>2321</v>
      </c>
      <c r="C2317" s="32" t="s">
        <v>2341</v>
      </c>
      <c r="D2317" s="32">
        <v>0</v>
      </c>
      <c r="E2317" s="56">
        <v>0</v>
      </c>
    </row>
    <row r="2318" spans="1:5" x14ac:dyDescent="0.25">
      <c r="A2318" s="34" t="s">
        <v>142</v>
      </c>
      <c r="B2318" s="34" t="s">
        <v>2321</v>
      </c>
      <c r="C2318" s="34" t="s">
        <v>2342</v>
      </c>
      <c r="D2318" s="34">
        <v>0</v>
      </c>
      <c r="E2318" s="76">
        <v>0</v>
      </c>
    </row>
    <row r="2319" spans="1:5" x14ac:dyDescent="0.25">
      <c r="A2319" s="32" t="s">
        <v>142</v>
      </c>
      <c r="B2319" s="32" t="s">
        <v>2321</v>
      </c>
      <c r="C2319" s="32" t="s">
        <v>2343</v>
      </c>
      <c r="D2319" s="32">
        <v>0</v>
      </c>
      <c r="E2319" s="56">
        <v>0</v>
      </c>
    </row>
    <row r="2320" spans="1:5" x14ac:dyDescent="0.25">
      <c r="A2320" s="34" t="s">
        <v>142</v>
      </c>
      <c r="B2320" s="34" t="s">
        <v>2321</v>
      </c>
      <c r="C2320" s="34" t="s">
        <v>2344</v>
      </c>
      <c r="D2320" s="34">
        <v>0</v>
      </c>
      <c r="E2320" s="76">
        <v>0</v>
      </c>
    </row>
    <row r="2321" spans="1:5" x14ac:dyDescent="0.25">
      <c r="A2321" s="12" t="s">
        <v>142</v>
      </c>
      <c r="B2321" s="12" t="s">
        <v>2321</v>
      </c>
      <c r="C2321" s="12" t="s">
        <v>2345</v>
      </c>
      <c r="D2321" s="12">
        <v>0</v>
      </c>
      <c r="E2321" s="77">
        <v>0</v>
      </c>
    </row>
    <row r="2322" spans="1:5" x14ac:dyDescent="0.25">
      <c r="A2322" s="34" t="s">
        <v>142</v>
      </c>
      <c r="B2322" s="34" t="s">
        <v>2321</v>
      </c>
      <c r="C2322" s="34" t="s">
        <v>2346</v>
      </c>
      <c r="D2322" s="34">
        <v>0</v>
      </c>
      <c r="E2322" s="76">
        <v>0</v>
      </c>
    </row>
    <row r="2323" spans="1:5" x14ac:dyDescent="0.25">
      <c r="A2323" s="12" t="s">
        <v>142</v>
      </c>
      <c r="B2323" s="12" t="s">
        <v>2321</v>
      </c>
      <c r="C2323" s="12" t="s">
        <v>2347</v>
      </c>
      <c r="D2323" s="12">
        <v>0</v>
      </c>
      <c r="E2323" s="77">
        <v>0</v>
      </c>
    </row>
    <row r="2324" spans="1:5" x14ac:dyDescent="0.25">
      <c r="A2324" s="34" t="s">
        <v>142</v>
      </c>
      <c r="B2324" s="34" t="s">
        <v>2321</v>
      </c>
      <c r="C2324" s="34" t="s">
        <v>2348</v>
      </c>
      <c r="D2324" s="34">
        <v>0</v>
      </c>
      <c r="E2324" s="76">
        <v>0</v>
      </c>
    </row>
    <row r="2325" spans="1:5" x14ac:dyDescent="0.25">
      <c r="A2325" s="12" t="s">
        <v>142</v>
      </c>
      <c r="B2325" s="12" t="s">
        <v>2321</v>
      </c>
      <c r="C2325" s="12" t="s">
        <v>2349</v>
      </c>
      <c r="D2325" s="12">
        <v>0</v>
      </c>
      <c r="E2325" s="77">
        <v>0</v>
      </c>
    </row>
    <row r="2326" spans="1:5" x14ac:dyDescent="0.25">
      <c r="A2326" s="34" t="s">
        <v>142</v>
      </c>
      <c r="B2326" s="34" t="s">
        <v>2321</v>
      </c>
      <c r="C2326" s="34" t="s">
        <v>2350</v>
      </c>
      <c r="D2326" s="34">
        <v>0</v>
      </c>
      <c r="E2326" s="76">
        <v>0</v>
      </c>
    </row>
    <row r="2327" spans="1:5" x14ac:dyDescent="0.25">
      <c r="A2327" s="32" t="s">
        <v>142</v>
      </c>
      <c r="B2327" s="32" t="s">
        <v>2321</v>
      </c>
      <c r="C2327" s="32" t="s">
        <v>2351</v>
      </c>
      <c r="D2327" s="32">
        <v>0</v>
      </c>
      <c r="E2327" s="56">
        <v>0</v>
      </c>
    </row>
    <row r="2328" spans="1:5" x14ac:dyDescent="0.25">
      <c r="A2328" s="34" t="s">
        <v>142</v>
      </c>
      <c r="B2328" s="34" t="s">
        <v>2321</v>
      </c>
      <c r="C2328" s="34" t="s">
        <v>2352</v>
      </c>
      <c r="D2328" s="34">
        <v>0</v>
      </c>
      <c r="E2328" s="76">
        <v>0</v>
      </c>
    </row>
    <row r="2329" spans="1:5" x14ac:dyDescent="0.25">
      <c r="A2329" s="12" t="s">
        <v>142</v>
      </c>
      <c r="B2329" s="12" t="s">
        <v>2321</v>
      </c>
      <c r="C2329" s="12" t="s">
        <v>2353</v>
      </c>
      <c r="D2329" s="12">
        <v>0</v>
      </c>
      <c r="E2329" s="77">
        <v>0</v>
      </c>
    </row>
    <row r="2330" spans="1:5" x14ac:dyDescent="0.25">
      <c r="A2330" s="34" t="s">
        <v>142</v>
      </c>
      <c r="B2330" s="34" t="s">
        <v>2321</v>
      </c>
      <c r="C2330" s="34" t="s">
        <v>2354</v>
      </c>
      <c r="D2330" s="34">
        <v>0</v>
      </c>
      <c r="E2330" s="76">
        <v>0</v>
      </c>
    </row>
    <row r="2331" spans="1:5" x14ac:dyDescent="0.25">
      <c r="A2331" s="12" t="s">
        <v>142</v>
      </c>
      <c r="B2331" s="12" t="s">
        <v>2321</v>
      </c>
      <c r="C2331" s="12" t="s">
        <v>2355</v>
      </c>
      <c r="D2331" s="12">
        <v>0</v>
      </c>
      <c r="E2331" s="77">
        <v>0</v>
      </c>
    </row>
    <row r="2332" spans="1:5" x14ac:dyDescent="0.25">
      <c r="A2332" s="34" t="s">
        <v>142</v>
      </c>
      <c r="B2332" s="34" t="s">
        <v>2321</v>
      </c>
      <c r="C2332" s="34" t="s">
        <v>2356</v>
      </c>
      <c r="D2332" s="34">
        <v>0</v>
      </c>
      <c r="E2332" s="76">
        <v>0</v>
      </c>
    </row>
    <row r="2333" spans="1:5" x14ac:dyDescent="0.25">
      <c r="A2333" s="12" t="s">
        <v>142</v>
      </c>
      <c r="B2333" s="12" t="s">
        <v>2321</v>
      </c>
      <c r="C2333" s="12" t="s">
        <v>2357</v>
      </c>
      <c r="D2333" s="12">
        <v>0</v>
      </c>
      <c r="E2333" s="77">
        <v>0</v>
      </c>
    </row>
    <row r="2334" spans="1:5" x14ac:dyDescent="0.25">
      <c r="A2334" s="34" t="s">
        <v>142</v>
      </c>
      <c r="B2334" s="34" t="s">
        <v>2321</v>
      </c>
      <c r="C2334" s="34" t="s">
        <v>2358</v>
      </c>
      <c r="D2334" s="34">
        <v>0</v>
      </c>
      <c r="E2334" s="76">
        <v>0</v>
      </c>
    </row>
    <row r="2335" spans="1:5" x14ac:dyDescent="0.25">
      <c r="A2335" s="32" t="s">
        <v>142</v>
      </c>
      <c r="B2335" s="32" t="s">
        <v>2321</v>
      </c>
      <c r="C2335" s="32" t="s">
        <v>2359</v>
      </c>
      <c r="D2335" s="32">
        <v>0</v>
      </c>
      <c r="E2335" s="56">
        <v>0</v>
      </c>
    </row>
    <row r="2336" spans="1:5" x14ac:dyDescent="0.25">
      <c r="A2336" s="34" t="s">
        <v>142</v>
      </c>
      <c r="B2336" s="34" t="s">
        <v>2321</v>
      </c>
      <c r="C2336" s="34" t="s">
        <v>2360</v>
      </c>
      <c r="D2336" s="34">
        <v>0</v>
      </c>
      <c r="E2336" s="76">
        <v>0</v>
      </c>
    </row>
    <row r="2337" spans="1:5" x14ac:dyDescent="0.25">
      <c r="A2337" s="32" t="s">
        <v>142</v>
      </c>
      <c r="B2337" s="32" t="s">
        <v>2321</v>
      </c>
      <c r="C2337" s="32" t="s">
        <v>2361</v>
      </c>
      <c r="D2337" s="32">
        <v>0</v>
      </c>
      <c r="E2337" s="56">
        <v>0</v>
      </c>
    </row>
    <row r="2338" spans="1:5" x14ac:dyDescent="0.25">
      <c r="A2338" s="34" t="s">
        <v>142</v>
      </c>
      <c r="B2338" s="34" t="s">
        <v>2321</v>
      </c>
      <c r="C2338" s="34" t="s">
        <v>2362</v>
      </c>
      <c r="D2338" s="34">
        <v>0</v>
      </c>
      <c r="E2338" s="76">
        <v>0</v>
      </c>
    </row>
    <row r="2339" spans="1:5" x14ac:dyDescent="0.25">
      <c r="A2339" s="12" t="s">
        <v>142</v>
      </c>
      <c r="B2339" s="12" t="s">
        <v>2321</v>
      </c>
      <c r="C2339" s="12" t="s">
        <v>2363</v>
      </c>
      <c r="D2339" s="12">
        <v>0</v>
      </c>
      <c r="E2339" s="77">
        <v>0</v>
      </c>
    </row>
    <row r="2340" spans="1:5" x14ac:dyDescent="0.25">
      <c r="A2340" s="34" t="s">
        <v>142</v>
      </c>
      <c r="B2340" s="34" t="s">
        <v>2321</v>
      </c>
      <c r="C2340" s="34" t="s">
        <v>2364</v>
      </c>
      <c r="D2340" s="34">
        <v>0</v>
      </c>
      <c r="E2340" s="76">
        <v>0</v>
      </c>
    </row>
    <row r="2341" spans="1:5" x14ac:dyDescent="0.25">
      <c r="A2341" s="12" t="s">
        <v>142</v>
      </c>
      <c r="B2341" s="12" t="s">
        <v>2321</v>
      </c>
      <c r="C2341" s="12" t="s">
        <v>2365</v>
      </c>
      <c r="D2341" s="12">
        <v>0</v>
      </c>
      <c r="E2341" s="77">
        <v>0</v>
      </c>
    </row>
    <row r="2342" spans="1:5" x14ac:dyDescent="0.25">
      <c r="A2342" s="34" t="s">
        <v>142</v>
      </c>
      <c r="B2342" s="34" t="s">
        <v>2321</v>
      </c>
      <c r="C2342" s="34" t="s">
        <v>2366</v>
      </c>
      <c r="D2342" s="34">
        <v>0</v>
      </c>
      <c r="E2342" s="76">
        <v>0</v>
      </c>
    </row>
    <row r="2343" spans="1:5" x14ac:dyDescent="0.25">
      <c r="A2343" s="12" t="s">
        <v>142</v>
      </c>
      <c r="B2343" s="12" t="s">
        <v>2321</v>
      </c>
      <c r="C2343" s="12" t="s">
        <v>2367</v>
      </c>
      <c r="D2343" s="12">
        <v>0</v>
      </c>
      <c r="E2343" s="77">
        <v>0</v>
      </c>
    </row>
    <row r="2344" spans="1:5" x14ac:dyDescent="0.25">
      <c r="A2344" s="34" t="s">
        <v>142</v>
      </c>
      <c r="B2344" s="34" t="s">
        <v>2321</v>
      </c>
      <c r="C2344" s="34" t="s">
        <v>2368</v>
      </c>
      <c r="D2344" s="34">
        <v>0</v>
      </c>
      <c r="E2344" s="76">
        <v>0</v>
      </c>
    </row>
    <row r="2345" spans="1:5" x14ac:dyDescent="0.25">
      <c r="A2345" s="32" t="s">
        <v>142</v>
      </c>
      <c r="B2345" s="32" t="s">
        <v>2321</v>
      </c>
      <c r="C2345" s="32" t="s">
        <v>2369</v>
      </c>
      <c r="D2345" s="32">
        <v>0</v>
      </c>
      <c r="E2345" s="56">
        <v>0</v>
      </c>
    </row>
    <row r="2346" spans="1:5" x14ac:dyDescent="0.25">
      <c r="A2346" s="34" t="s">
        <v>142</v>
      </c>
      <c r="B2346" s="34" t="s">
        <v>2321</v>
      </c>
      <c r="C2346" s="34" t="s">
        <v>2370</v>
      </c>
      <c r="D2346" s="34">
        <v>0</v>
      </c>
      <c r="E2346" s="76">
        <v>0</v>
      </c>
    </row>
    <row r="2347" spans="1:5" x14ac:dyDescent="0.25">
      <c r="A2347" s="12" t="s">
        <v>142</v>
      </c>
      <c r="B2347" s="12" t="s">
        <v>2321</v>
      </c>
      <c r="C2347" s="12" t="s">
        <v>2371</v>
      </c>
      <c r="D2347" s="12">
        <v>0</v>
      </c>
      <c r="E2347" s="77">
        <v>0</v>
      </c>
    </row>
    <row r="2348" spans="1:5" x14ac:dyDescent="0.25">
      <c r="A2348" s="34" t="s">
        <v>142</v>
      </c>
      <c r="B2348" s="34" t="s">
        <v>2321</v>
      </c>
      <c r="C2348" s="34" t="s">
        <v>2372</v>
      </c>
      <c r="D2348" s="34">
        <v>0</v>
      </c>
      <c r="E2348" s="76">
        <v>0</v>
      </c>
    </row>
    <row r="2349" spans="1:5" x14ac:dyDescent="0.25">
      <c r="A2349" s="12" t="s">
        <v>142</v>
      </c>
      <c r="B2349" s="12" t="s">
        <v>2321</v>
      </c>
      <c r="C2349" s="12" t="s">
        <v>2373</v>
      </c>
      <c r="D2349" s="12">
        <v>0</v>
      </c>
      <c r="E2349" s="77">
        <v>0</v>
      </c>
    </row>
    <row r="2350" spans="1:5" x14ac:dyDescent="0.25">
      <c r="A2350" s="34" t="s">
        <v>142</v>
      </c>
      <c r="B2350" s="34" t="s">
        <v>2321</v>
      </c>
      <c r="C2350" s="34" t="s">
        <v>2374</v>
      </c>
      <c r="D2350" s="34">
        <v>0</v>
      </c>
      <c r="E2350" s="76">
        <v>0</v>
      </c>
    </row>
    <row r="2351" spans="1:5" x14ac:dyDescent="0.25">
      <c r="A2351" s="12" t="s">
        <v>142</v>
      </c>
      <c r="B2351" s="12" t="s">
        <v>2321</v>
      </c>
      <c r="C2351" s="12" t="s">
        <v>2375</v>
      </c>
      <c r="D2351" s="12">
        <v>0</v>
      </c>
      <c r="E2351" s="77">
        <v>0</v>
      </c>
    </row>
    <row r="2352" spans="1:5" x14ac:dyDescent="0.25">
      <c r="A2352" s="34" t="s">
        <v>142</v>
      </c>
      <c r="B2352" s="34" t="s">
        <v>2321</v>
      </c>
      <c r="C2352" s="34" t="s">
        <v>2376</v>
      </c>
      <c r="D2352" s="34">
        <v>0</v>
      </c>
      <c r="E2352" s="76">
        <v>0</v>
      </c>
    </row>
    <row r="2353" spans="1:5" x14ac:dyDescent="0.25">
      <c r="A2353" s="32" t="s">
        <v>142</v>
      </c>
      <c r="B2353" s="32" t="s">
        <v>2321</v>
      </c>
      <c r="C2353" s="32" t="s">
        <v>2377</v>
      </c>
      <c r="D2353" s="32">
        <v>0</v>
      </c>
      <c r="E2353" s="56">
        <v>0</v>
      </c>
    </row>
    <row r="2354" spans="1:5" x14ac:dyDescent="0.25">
      <c r="A2354" s="34" t="s">
        <v>142</v>
      </c>
      <c r="B2354" s="34" t="s">
        <v>2321</v>
      </c>
      <c r="C2354" s="34" t="s">
        <v>2378</v>
      </c>
      <c r="D2354" s="34">
        <v>0</v>
      </c>
      <c r="E2354" s="76">
        <v>0</v>
      </c>
    </row>
    <row r="2355" spans="1:5" x14ac:dyDescent="0.25">
      <c r="A2355" s="32" t="s">
        <v>142</v>
      </c>
      <c r="B2355" s="32" t="s">
        <v>2321</v>
      </c>
      <c r="C2355" s="32" t="s">
        <v>2379</v>
      </c>
      <c r="D2355" s="32">
        <v>0</v>
      </c>
      <c r="E2355" s="56">
        <v>0</v>
      </c>
    </row>
    <row r="2356" spans="1:5" x14ac:dyDescent="0.25">
      <c r="A2356" s="34" t="s">
        <v>142</v>
      </c>
      <c r="B2356" s="34" t="s">
        <v>2321</v>
      </c>
      <c r="C2356" s="34" t="s">
        <v>203</v>
      </c>
      <c r="D2356" s="34">
        <v>0</v>
      </c>
      <c r="E2356" s="76">
        <v>0</v>
      </c>
    </row>
    <row r="2357" spans="1:5" x14ac:dyDescent="0.25">
      <c r="A2357" s="12" t="s">
        <v>142</v>
      </c>
      <c r="B2357" s="12" t="s">
        <v>2321</v>
      </c>
      <c r="C2357" s="12" t="s">
        <v>1884</v>
      </c>
      <c r="D2357" s="12">
        <v>0</v>
      </c>
      <c r="E2357" s="77">
        <v>0</v>
      </c>
    </row>
    <row r="2358" spans="1:5" x14ac:dyDescent="0.25">
      <c r="A2358" s="34" t="s">
        <v>142</v>
      </c>
      <c r="B2358" s="34" t="s">
        <v>2321</v>
      </c>
      <c r="C2358" s="34" t="s">
        <v>2380</v>
      </c>
      <c r="D2358" s="34">
        <v>0</v>
      </c>
      <c r="E2358" s="76">
        <v>0</v>
      </c>
    </row>
    <row r="2359" spans="1:5" x14ac:dyDescent="0.25">
      <c r="A2359" s="12" t="s">
        <v>142</v>
      </c>
      <c r="B2359" s="12" t="s">
        <v>2321</v>
      </c>
      <c r="C2359" s="12" t="s">
        <v>2381</v>
      </c>
      <c r="D2359" s="12">
        <v>0</v>
      </c>
      <c r="E2359" s="77">
        <v>0</v>
      </c>
    </row>
    <row r="2360" spans="1:5" x14ac:dyDescent="0.25">
      <c r="A2360" s="34" t="s">
        <v>142</v>
      </c>
      <c r="B2360" s="34" t="s">
        <v>2321</v>
      </c>
      <c r="C2360" s="34" t="s">
        <v>2382</v>
      </c>
      <c r="D2360" s="34">
        <v>0</v>
      </c>
      <c r="E2360" s="76">
        <v>0</v>
      </c>
    </row>
    <row r="2361" spans="1:5" x14ac:dyDescent="0.25">
      <c r="A2361" s="12" t="s">
        <v>142</v>
      </c>
      <c r="B2361" s="12" t="s">
        <v>2321</v>
      </c>
      <c r="C2361" s="12" t="s">
        <v>2383</v>
      </c>
      <c r="D2361" s="12">
        <v>0</v>
      </c>
      <c r="E2361" s="77">
        <v>0</v>
      </c>
    </row>
    <row r="2362" spans="1:5" x14ac:dyDescent="0.25">
      <c r="A2362" s="34" t="s">
        <v>142</v>
      </c>
      <c r="B2362" s="34" t="s">
        <v>2321</v>
      </c>
      <c r="C2362" s="34" t="s">
        <v>480</v>
      </c>
      <c r="D2362" s="34">
        <v>0</v>
      </c>
      <c r="E2362" s="76">
        <v>0</v>
      </c>
    </row>
    <row r="2363" spans="1:5" x14ac:dyDescent="0.25">
      <c r="A2363" s="32" t="s">
        <v>142</v>
      </c>
      <c r="B2363" s="32" t="s">
        <v>2321</v>
      </c>
      <c r="C2363" s="32" t="s">
        <v>2384</v>
      </c>
      <c r="D2363" s="32">
        <v>0</v>
      </c>
      <c r="E2363" s="56">
        <v>0</v>
      </c>
    </row>
    <row r="2364" spans="1:5" x14ac:dyDescent="0.25">
      <c r="A2364" s="34" t="s">
        <v>142</v>
      </c>
      <c r="B2364" s="34" t="s">
        <v>2321</v>
      </c>
      <c r="C2364" s="34" t="s">
        <v>2385</v>
      </c>
      <c r="D2364" s="34">
        <v>0</v>
      </c>
      <c r="E2364" s="76">
        <v>0</v>
      </c>
    </row>
    <row r="2365" spans="1:5" x14ac:dyDescent="0.25">
      <c r="A2365" s="12" t="s">
        <v>142</v>
      </c>
      <c r="B2365" s="12" t="s">
        <v>2321</v>
      </c>
      <c r="C2365" s="12" t="s">
        <v>2386</v>
      </c>
      <c r="D2365" s="12">
        <v>0</v>
      </c>
      <c r="E2365" s="77">
        <v>0</v>
      </c>
    </row>
    <row r="2366" spans="1:5" x14ac:dyDescent="0.25">
      <c r="A2366" s="34" t="s">
        <v>142</v>
      </c>
      <c r="B2366" s="34" t="s">
        <v>2321</v>
      </c>
      <c r="C2366" s="34" t="s">
        <v>2387</v>
      </c>
      <c r="D2366" s="34">
        <v>0</v>
      </c>
      <c r="E2366" s="76">
        <v>0</v>
      </c>
    </row>
    <row r="2367" spans="1:5" x14ac:dyDescent="0.25">
      <c r="A2367" s="12" t="s">
        <v>142</v>
      </c>
      <c r="B2367" s="12" t="s">
        <v>2321</v>
      </c>
      <c r="C2367" s="12" t="s">
        <v>2388</v>
      </c>
      <c r="D2367" s="12">
        <v>0</v>
      </c>
      <c r="E2367" s="77">
        <v>0</v>
      </c>
    </row>
    <row r="2368" spans="1:5" x14ac:dyDescent="0.25">
      <c r="A2368" s="34" t="s">
        <v>142</v>
      </c>
      <c r="B2368" s="34" t="s">
        <v>2321</v>
      </c>
      <c r="C2368" s="34" t="s">
        <v>2389</v>
      </c>
      <c r="D2368" s="34">
        <v>0</v>
      </c>
      <c r="E2368" s="76">
        <v>0</v>
      </c>
    </row>
    <row r="2369" spans="1:5" x14ac:dyDescent="0.25">
      <c r="A2369" s="12" t="s">
        <v>142</v>
      </c>
      <c r="B2369" s="12" t="s">
        <v>2321</v>
      </c>
      <c r="C2369" s="12" t="s">
        <v>2390</v>
      </c>
      <c r="D2369" s="12">
        <v>0</v>
      </c>
      <c r="E2369" s="77">
        <v>0</v>
      </c>
    </row>
    <row r="2370" spans="1:5" x14ac:dyDescent="0.25">
      <c r="A2370" s="34" t="s">
        <v>142</v>
      </c>
      <c r="B2370" s="34" t="s">
        <v>2321</v>
      </c>
      <c r="C2370" s="34" t="s">
        <v>2391</v>
      </c>
      <c r="D2370" s="34">
        <v>0</v>
      </c>
      <c r="E2370" s="76">
        <v>0</v>
      </c>
    </row>
    <row r="2371" spans="1:5" x14ac:dyDescent="0.25">
      <c r="A2371" s="32" t="s">
        <v>142</v>
      </c>
      <c r="B2371" s="32" t="s">
        <v>2321</v>
      </c>
      <c r="C2371" s="32" t="s">
        <v>2392</v>
      </c>
      <c r="D2371" s="32">
        <v>0</v>
      </c>
      <c r="E2371" s="56">
        <v>0</v>
      </c>
    </row>
    <row r="2372" spans="1:5" x14ac:dyDescent="0.25">
      <c r="A2372" s="34" t="s">
        <v>142</v>
      </c>
      <c r="B2372" s="34" t="s">
        <v>2321</v>
      </c>
      <c r="C2372" s="34" t="s">
        <v>2393</v>
      </c>
      <c r="D2372" s="34">
        <v>0</v>
      </c>
      <c r="E2372" s="76">
        <v>0</v>
      </c>
    </row>
    <row r="2373" spans="1:5" x14ac:dyDescent="0.25">
      <c r="A2373" s="32" t="s">
        <v>142</v>
      </c>
      <c r="B2373" s="32" t="s">
        <v>2321</v>
      </c>
      <c r="C2373" s="32" t="s">
        <v>2394</v>
      </c>
      <c r="D2373" s="32">
        <v>0</v>
      </c>
      <c r="E2373" s="56">
        <v>0</v>
      </c>
    </row>
    <row r="2374" spans="1:5" x14ac:dyDescent="0.25">
      <c r="A2374" s="34" t="s">
        <v>142</v>
      </c>
      <c r="B2374" s="34" t="s">
        <v>2321</v>
      </c>
      <c r="C2374" s="34" t="s">
        <v>2395</v>
      </c>
      <c r="D2374" s="34">
        <v>0</v>
      </c>
      <c r="E2374" s="76">
        <v>0</v>
      </c>
    </row>
    <row r="2375" spans="1:5" x14ac:dyDescent="0.25">
      <c r="A2375" s="12" t="s">
        <v>142</v>
      </c>
      <c r="B2375" s="12" t="s">
        <v>2321</v>
      </c>
      <c r="C2375" s="12" t="s">
        <v>2396</v>
      </c>
      <c r="D2375" s="12">
        <v>0</v>
      </c>
      <c r="E2375" s="77">
        <v>0</v>
      </c>
    </row>
    <row r="2376" spans="1:5" x14ac:dyDescent="0.25">
      <c r="A2376" s="34" t="s">
        <v>142</v>
      </c>
      <c r="B2376" s="34" t="s">
        <v>2321</v>
      </c>
      <c r="C2376" s="34" t="s">
        <v>2397</v>
      </c>
      <c r="D2376" s="34">
        <v>0</v>
      </c>
      <c r="E2376" s="76">
        <v>0</v>
      </c>
    </row>
    <row r="2377" spans="1:5" x14ac:dyDescent="0.25">
      <c r="A2377" s="12" t="s">
        <v>142</v>
      </c>
      <c r="B2377" s="12" t="s">
        <v>2321</v>
      </c>
      <c r="C2377" s="12" t="s">
        <v>2398</v>
      </c>
      <c r="D2377" s="12">
        <v>0</v>
      </c>
      <c r="E2377" s="77">
        <v>0</v>
      </c>
    </row>
    <row r="2378" spans="1:5" x14ac:dyDescent="0.25">
      <c r="A2378" s="34" t="s">
        <v>142</v>
      </c>
      <c r="B2378" s="34" t="s">
        <v>2321</v>
      </c>
      <c r="C2378" s="34" t="s">
        <v>2399</v>
      </c>
      <c r="D2378" s="34">
        <v>0</v>
      </c>
      <c r="E2378" s="76">
        <v>0</v>
      </c>
    </row>
    <row r="2379" spans="1:5" x14ac:dyDescent="0.25">
      <c r="A2379" s="12" t="s">
        <v>142</v>
      </c>
      <c r="B2379" s="12" t="s">
        <v>2321</v>
      </c>
      <c r="C2379" s="12" t="s">
        <v>2400</v>
      </c>
      <c r="D2379" s="12">
        <v>0</v>
      </c>
      <c r="E2379" s="77">
        <v>0</v>
      </c>
    </row>
    <row r="2380" spans="1:5" x14ac:dyDescent="0.25">
      <c r="A2380" s="34" t="s">
        <v>142</v>
      </c>
      <c r="B2380" s="34" t="s">
        <v>2321</v>
      </c>
      <c r="C2380" s="34" t="s">
        <v>2401</v>
      </c>
      <c r="D2380" s="34">
        <v>0</v>
      </c>
      <c r="E2380" s="76">
        <v>0</v>
      </c>
    </row>
    <row r="2381" spans="1:5" x14ac:dyDescent="0.25">
      <c r="A2381" s="32" t="s">
        <v>142</v>
      </c>
      <c r="B2381" s="32" t="s">
        <v>2321</v>
      </c>
      <c r="C2381" s="32" t="s">
        <v>2402</v>
      </c>
      <c r="D2381" s="32">
        <v>0</v>
      </c>
      <c r="E2381" s="56">
        <v>0</v>
      </c>
    </row>
    <row r="2382" spans="1:5" x14ac:dyDescent="0.25">
      <c r="A2382" s="34" t="s">
        <v>142</v>
      </c>
      <c r="B2382" s="34" t="s">
        <v>2321</v>
      </c>
      <c r="C2382" s="34" t="s">
        <v>2403</v>
      </c>
      <c r="D2382" s="34">
        <v>0</v>
      </c>
      <c r="E2382" s="76">
        <v>0</v>
      </c>
    </row>
    <row r="2383" spans="1:5" x14ac:dyDescent="0.25">
      <c r="A2383" s="12" t="s">
        <v>142</v>
      </c>
      <c r="B2383" s="12" t="s">
        <v>2321</v>
      </c>
      <c r="C2383" s="12" t="s">
        <v>2404</v>
      </c>
      <c r="D2383" s="12">
        <v>0</v>
      </c>
      <c r="E2383" s="77">
        <v>0</v>
      </c>
    </row>
    <row r="2384" spans="1:5" x14ac:dyDescent="0.25">
      <c r="A2384" s="34" t="s">
        <v>142</v>
      </c>
      <c r="B2384" s="34" t="s">
        <v>2321</v>
      </c>
      <c r="C2384" s="34" t="s">
        <v>2405</v>
      </c>
      <c r="D2384" s="34">
        <v>0</v>
      </c>
      <c r="E2384" s="76">
        <v>0</v>
      </c>
    </row>
    <row r="2385" spans="1:5" x14ac:dyDescent="0.25">
      <c r="A2385" s="12" t="s">
        <v>142</v>
      </c>
      <c r="B2385" s="12" t="s">
        <v>2321</v>
      </c>
      <c r="C2385" s="12" t="s">
        <v>2406</v>
      </c>
      <c r="D2385" s="12">
        <v>0</v>
      </c>
      <c r="E2385" s="77">
        <v>0</v>
      </c>
    </row>
    <row r="2386" spans="1:5" x14ac:dyDescent="0.25">
      <c r="A2386" s="34" t="s">
        <v>142</v>
      </c>
      <c r="B2386" s="34" t="s">
        <v>2321</v>
      </c>
      <c r="C2386" s="34" t="s">
        <v>2407</v>
      </c>
      <c r="D2386" s="34">
        <v>0</v>
      </c>
      <c r="E2386" s="76">
        <v>0</v>
      </c>
    </row>
    <row r="2387" spans="1:5" x14ac:dyDescent="0.25">
      <c r="A2387" s="12" t="s">
        <v>142</v>
      </c>
      <c r="B2387" s="12" t="s">
        <v>2321</v>
      </c>
      <c r="C2387" s="12" t="s">
        <v>2408</v>
      </c>
      <c r="D2387" s="12">
        <v>0</v>
      </c>
      <c r="E2387" s="77">
        <v>0</v>
      </c>
    </row>
    <row r="2388" spans="1:5" x14ac:dyDescent="0.25">
      <c r="A2388" s="34" t="s">
        <v>142</v>
      </c>
      <c r="B2388" s="34" t="s">
        <v>2321</v>
      </c>
      <c r="C2388" s="34" t="s">
        <v>2409</v>
      </c>
      <c r="D2388" s="34">
        <v>0</v>
      </c>
      <c r="E2388" s="76">
        <v>0</v>
      </c>
    </row>
    <row r="2389" spans="1:5" x14ac:dyDescent="0.25">
      <c r="A2389" s="32" t="s">
        <v>142</v>
      </c>
      <c r="B2389" s="32" t="s">
        <v>2321</v>
      </c>
      <c r="C2389" s="32" t="s">
        <v>2410</v>
      </c>
      <c r="D2389" s="32">
        <v>0</v>
      </c>
      <c r="E2389" s="56">
        <v>0</v>
      </c>
    </row>
    <row r="2390" spans="1:5" x14ac:dyDescent="0.25">
      <c r="A2390" s="34" t="s">
        <v>142</v>
      </c>
      <c r="B2390" s="34" t="s">
        <v>2321</v>
      </c>
      <c r="C2390" s="34" t="s">
        <v>2411</v>
      </c>
      <c r="D2390" s="34">
        <v>0</v>
      </c>
      <c r="E2390" s="76">
        <v>0</v>
      </c>
    </row>
    <row r="2391" spans="1:5" x14ac:dyDescent="0.25">
      <c r="A2391" s="32" t="s">
        <v>142</v>
      </c>
      <c r="B2391" s="32" t="s">
        <v>2321</v>
      </c>
      <c r="C2391" s="32" t="s">
        <v>2412</v>
      </c>
      <c r="D2391" s="32">
        <v>0</v>
      </c>
      <c r="E2391" s="56">
        <v>0</v>
      </c>
    </row>
    <row r="2392" spans="1:5" x14ac:dyDescent="0.25">
      <c r="A2392" s="34" t="s">
        <v>142</v>
      </c>
      <c r="B2392" s="34" t="s">
        <v>2321</v>
      </c>
      <c r="C2392" s="34" t="s">
        <v>2413</v>
      </c>
      <c r="D2392" s="34">
        <v>0</v>
      </c>
      <c r="E2392" s="76">
        <v>0</v>
      </c>
    </row>
    <row r="2393" spans="1:5" x14ac:dyDescent="0.25">
      <c r="A2393" s="12" t="s">
        <v>142</v>
      </c>
      <c r="B2393" s="12" t="s">
        <v>2321</v>
      </c>
      <c r="C2393" s="12" t="s">
        <v>2414</v>
      </c>
      <c r="D2393" s="12">
        <v>0</v>
      </c>
      <c r="E2393" s="77">
        <v>0</v>
      </c>
    </row>
    <row r="2394" spans="1:5" x14ac:dyDescent="0.25">
      <c r="A2394" s="34" t="s">
        <v>142</v>
      </c>
      <c r="B2394" s="34" t="s">
        <v>2321</v>
      </c>
      <c r="C2394" s="34" t="s">
        <v>2415</v>
      </c>
      <c r="D2394" s="34">
        <v>0</v>
      </c>
      <c r="E2394" s="76">
        <v>0</v>
      </c>
    </row>
    <row r="2395" spans="1:5" x14ac:dyDescent="0.25">
      <c r="A2395" s="12" t="s">
        <v>142</v>
      </c>
      <c r="B2395" s="12" t="s">
        <v>2321</v>
      </c>
      <c r="C2395" s="12" t="s">
        <v>2416</v>
      </c>
      <c r="D2395" s="12">
        <v>0</v>
      </c>
      <c r="E2395" s="77">
        <v>0</v>
      </c>
    </row>
    <row r="2396" spans="1:5" x14ac:dyDescent="0.25">
      <c r="A2396" s="34" t="s">
        <v>142</v>
      </c>
      <c r="B2396" s="34" t="s">
        <v>2321</v>
      </c>
      <c r="C2396" s="34" t="s">
        <v>2417</v>
      </c>
      <c r="D2396" s="34">
        <v>0</v>
      </c>
      <c r="E2396" s="76">
        <v>0</v>
      </c>
    </row>
    <row r="2397" spans="1:5" x14ac:dyDescent="0.25">
      <c r="A2397" s="12" t="s">
        <v>142</v>
      </c>
      <c r="B2397" s="12" t="s">
        <v>2321</v>
      </c>
      <c r="C2397" s="12" t="s">
        <v>2418</v>
      </c>
      <c r="D2397" s="12">
        <v>0</v>
      </c>
      <c r="E2397" s="77">
        <v>0</v>
      </c>
    </row>
    <row r="2398" spans="1:5" x14ac:dyDescent="0.25">
      <c r="A2398" s="34" t="s">
        <v>142</v>
      </c>
      <c r="B2398" s="34" t="s">
        <v>2321</v>
      </c>
      <c r="C2398" s="34" t="s">
        <v>2419</v>
      </c>
      <c r="D2398" s="34">
        <v>0</v>
      </c>
      <c r="E2398" s="76">
        <v>0</v>
      </c>
    </row>
    <row r="2399" spans="1:5" x14ac:dyDescent="0.25">
      <c r="A2399" s="32" t="s">
        <v>142</v>
      </c>
      <c r="B2399" s="32" t="s">
        <v>2321</v>
      </c>
      <c r="C2399" s="32" t="s">
        <v>2420</v>
      </c>
      <c r="D2399" s="32">
        <v>0</v>
      </c>
      <c r="E2399" s="56">
        <v>0</v>
      </c>
    </row>
    <row r="2400" spans="1:5" x14ac:dyDescent="0.25">
      <c r="A2400" s="34" t="s">
        <v>142</v>
      </c>
      <c r="B2400" s="34" t="s">
        <v>2321</v>
      </c>
      <c r="C2400" s="34" t="s">
        <v>2421</v>
      </c>
      <c r="D2400" s="34">
        <v>0</v>
      </c>
      <c r="E2400" s="76">
        <v>0</v>
      </c>
    </row>
    <row r="2401" spans="1:5" x14ac:dyDescent="0.25">
      <c r="A2401" s="12" t="s">
        <v>142</v>
      </c>
      <c r="B2401" s="12" t="s">
        <v>2321</v>
      </c>
      <c r="C2401" s="12" t="s">
        <v>2422</v>
      </c>
      <c r="D2401" s="12">
        <v>0</v>
      </c>
      <c r="E2401" s="77">
        <v>0</v>
      </c>
    </row>
    <row r="2402" spans="1:5" x14ac:dyDescent="0.25">
      <c r="A2402" s="34" t="s">
        <v>142</v>
      </c>
      <c r="B2402" s="34" t="s">
        <v>2321</v>
      </c>
      <c r="C2402" s="34" t="s">
        <v>2423</v>
      </c>
      <c r="D2402" s="34">
        <v>0</v>
      </c>
      <c r="E2402" s="76">
        <v>0</v>
      </c>
    </row>
    <row r="2403" spans="1:5" x14ac:dyDescent="0.25">
      <c r="A2403" s="12" t="s">
        <v>142</v>
      </c>
      <c r="B2403" s="12" t="s">
        <v>2321</v>
      </c>
      <c r="C2403" s="12" t="s">
        <v>2424</v>
      </c>
      <c r="D2403" s="12">
        <v>0</v>
      </c>
      <c r="E2403" s="77">
        <v>0</v>
      </c>
    </row>
    <row r="2404" spans="1:5" x14ac:dyDescent="0.25">
      <c r="A2404" s="34" t="s">
        <v>142</v>
      </c>
      <c r="B2404" s="34" t="s">
        <v>2425</v>
      </c>
      <c r="C2404" s="34" t="s">
        <v>2426</v>
      </c>
      <c r="D2404" s="34">
        <v>0</v>
      </c>
      <c r="E2404" s="76">
        <v>0</v>
      </c>
    </row>
    <row r="2405" spans="1:5" x14ac:dyDescent="0.25">
      <c r="A2405" s="12" t="s">
        <v>142</v>
      </c>
      <c r="B2405" s="12" t="s">
        <v>2425</v>
      </c>
      <c r="C2405" s="12" t="s">
        <v>2427</v>
      </c>
      <c r="D2405" s="12">
        <v>0</v>
      </c>
      <c r="E2405" s="77">
        <v>0</v>
      </c>
    </row>
    <row r="2406" spans="1:5" x14ac:dyDescent="0.25">
      <c r="A2406" s="34" t="s">
        <v>142</v>
      </c>
      <c r="B2406" s="34" t="s">
        <v>2425</v>
      </c>
      <c r="C2406" s="34" t="s">
        <v>2428</v>
      </c>
      <c r="D2406" s="34">
        <v>0</v>
      </c>
      <c r="E2406" s="76">
        <v>0</v>
      </c>
    </row>
    <row r="2407" spans="1:5" x14ac:dyDescent="0.25">
      <c r="A2407" s="32" t="s">
        <v>142</v>
      </c>
      <c r="B2407" s="32" t="s">
        <v>2425</v>
      </c>
      <c r="C2407" s="32" t="s">
        <v>415</v>
      </c>
      <c r="D2407" s="32">
        <v>0</v>
      </c>
      <c r="E2407" s="56">
        <v>0</v>
      </c>
    </row>
    <row r="2408" spans="1:5" x14ac:dyDescent="0.25">
      <c r="A2408" s="34" t="s">
        <v>142</v>
      </c>
      <c r="B2408" s="34" t="s">
        <v>2425</v>
      </c>
      <c r="C2408" s="34" t="s">
        <v>2429</v>
      </c>
      <c r="D2408" s="34">
        <v>0</v>
      </c>
      <c r="E2408" s="76">
        <v>0</v>
      </c>
    </row>
    <row r="2409" spans="1:5" x14ac:dyDescent="0.25">
      <c r="A2409" s="32" t="s">
        <v>142</v>
      </c>
      <c r="B2409" s="32" t="s">
        <v>2425</v>
      </c>
      <c r="C2409" s="32" t="s">
        <v>2430</v>
      </c>
      <c r="D2409" s="32">
        <v>0</v>
      </c>
      <c r="E2409" s="56">
        <v>0</v>
      </c>
    </row>
    <row r="2410" spans="1:5" x14ac:dyDescent="0.25">
      <c r="A2410" s="34" t="s">
        <v>142</v>
      </c>
      <c r="B2410" s="34" t="s">
        <v>2425</v>
      </c>
      <c r="C2410" s="34" t="s">
        <v>2431</v>
      </c>
      <c r="D2410" s="34">
        <v>0</v>
      </c>
      <c r="E2410" s="76">
        <v>0</v>
      </c>
    </row>
    <row r="2411" spans="1:5" x14ac:dyDescent="0.25">
      <c r="A2411" s="12" t="s">
        <v>142</v>
      </c>
      <c r="B2411" s="12" t="s">
        <v>2425</v>
      </c>
      <c r="C2411" s="12" t="s">
        <v>220</v>
      </c>
      <c r="D2411" s="12">
        <v>0</v>
      </c>
      <c r="E2411" s="77">
        <v>0</v>
      </c>
    </row>
    <row r="2412" spans="1:5" x14ac:dyDescent="0.25">
      <c r="A2412" s="34" t="s">
        <v>142</v>
      </c>
      <c r="B2412" s="34" t="s">
        <v>2425</v>
      </c>
      <c r="C2412" s="34" t="s">
        <v>2432</v>
      </c>
      <c r="D2412" s="34">
        <v>0</v>
      </c>
      <c r="E2412" s="76">
        <v>0</v>
      </c>
    </row>
    <row r="2413" spans="1:5" x14ac:dyDescent="0.25">
      <c r="A2413" s="12" t="s">
        <v>142</v>
      </c>
      <c r="B2413" s="12" t="s">
        <v>2425</v>
      </c>
      <c r="C2413" s="12" t="s">
        <v>2433</v>
      </c>
      <c r="D2413" s="12">
        <v>0</v>
      </c>
      <c r="E2413" s="77">
        <v>0</v>
      </c>
    </row>
    <row r="2414" spans="1:5" x14ac:dyDescent="0.25">
      <c r="A2414" s="34" t="s">
        <v>142</v>
      </c>
      <c r="B2414" s="34" t="s">
        <v>2425</v>
      </c>
      <c r="C2414" s="34" t="s">
        <v>2434</v>
      </c>
      <c r="D2414" s="34">
        <v>0</v>
      </c>
      <c r="E2414" s="76">
        <v>0</v>
      </c>
    </row>
    <row r="2415" spans="1:5" x14ac:dyDescent="0.25">
      <c r="A2415" s="12" t="s">
        <v>142</v>
      </c>
      <c r="B2415" s="12" t="s">
        <v>2425</v>
      </c>
      <c r="C2415" s="12" t="s">
        <v>2435</v>
      </c>
      <c r="D2415" s="12">
        <v>0</v>
      </c>
      <c r="E2415" s="77">
        <v>0</v>
      </c>
    </row>
    <row r="2416" spans="1:5" x14ac:dyDescent="0.25">
      <c r="A2416" s="34" t="s">
        <v>142</v>
      </c>
      <c r="B2416" s="34" t="s">
        <v>2425</v>
      </c>
      <c r="C2416" s="34" t="s">
        <v>2436</v>
      </c>
      <c r="D2416" s="34">
        <v>0</v>
      </c>
      <c r="E2416" s="76">
        <v>0</v>
      </c>
    </row>
    <row r="2417" spans="1:5" x14ac:dyDescent="0.25">
      <c r="A2417" s="32" t="s">
        <v>142</v>
      </c>
      <c r="B2417" s="32" t="s">
        <v>2425</v>
      </c>
      <c r="C2417" s="32" t="s">
        <v>2437</v>
      </c>
      <c r="D2417" s="32">
        <v>0</v>
      </c>
      <c r="E2417" s="56">
        <v>0</v>
      </c>
    </row>
    <row r="2418" spans="1:5" x14ac:dyDescent="0.25">
      <c r="A2418" s="34" t="s">
        <v>142</v>
      </c>
      <c r="B2418" s="34" t="s">
        <v>2425</v>
      </c>
      <c r="C2418" s="34" t="s">
        <v>2438</v>
      </c>
      <c r="D2418" s="34">
        <v>0</v>
      </c>
      <c r="E2418" s="76">
        <v>0</v>
      </c>
    </row>
    <row r="2419" spans="1:5" x14ac:dyDescent="0.25">
      <c r="A2419" s="12" t="s">
        <v>142</v>
      </c>
      <c r="B2419" s="12" t="s">
        <v>2425</v>
      </c>
      <c r="C2419" s="12" t="s">
        <v>2439</v>
      </c>
      <c r="D2419" s="12">
        <v>0</v>
      </c>
      <c r="E2419" s="77">
        <v>0</v>
      </c>
    </row>
    <row r="2420" spans="1:5" x14ac:dyDescent="0.25">
      <c r="A2420" s="34" t="s">
        <v>142</v>
      </c>
      <c r="B2420" s="34" t="s">
        <v>2425</v>
      </c>
      <c r="C2420" s="34" t="s">
        <v>368</v>
      </c>
      <c r="D2420" s="34">
        <v>0</v>
      </c>
      <c r="E2420" s="76">
        <v>0</v>
      </c>
    </row>
    <row r="2421" spans="1:5" x14ac:dyDescent="0.25">
      <c r="A2421" s="12" t="s">
        <v>142</v>
      </c>
      <c r="B2421" s="12" t="s">
        <v>2425</v>
      </c>
      <c r="C2421" s="12" t="s">
        <v>2440</v>
      </c>
      <c r="D2421" s="12">
        <v>0</v>
      </c>
      <c r="E2421" s="77">
        <v>0</v>
      </c>
    </row>
    <row r="2422" spans="1:5" x14ac:dyDescent="0.25">
      <c r="A2422" s="34" t="s">
        <v>142</v>
      </c>
      <c r="B2422" s="34" t="s">
        <v>2425</v>
      </c>
      <c r="C2422" s="34" t="s">
        <v>2441</v>
      </c>
      <c r="D2422" s="34">
        <v>0</v>
      </c>
      <c r="E2422" s="76">
        <v>0</v>
      </c>
    </row>
    <row r="2423" spans="1:5" x14ac:dyDescent="0.25">
      <c r="A2423" s="12" t="s">
        <v>142</v>
      </c>
      <c r="B2423" s="12" t="s">
        <v>2425</v>
      </c>
      <c r="C2423" s="12" t="s">
        <v>2442</v>
      </c>
      <c r="D2423" s="12">
        <v>0</v>
      </c>
      <c r="E2423" s="77">
        <v>0</v>
      </c>
    </row>
    <row r="2424" spans="1:5" x14ac:dyDescent="0.25">
      <c r="A2424" s="34" t="s">
        <v>142</v>
      </c>
      <c r="B2424" s="34" t="s">
        <v>2425</v>
      </c>
      <c r="C2424" s="34" t="s">
        <v>2443</v>
      </c>
      <c r="D2424" s="34">
        <v>0</v>
      </c>
      <c r="E2424" s="76">
        <v>0</v>
      </c>
    </row>
    <row r="2425" spans="1:5" x14ac:dyDescent="0.25">
      <c r="A2425" s="32" t="s">
        <v>142</v>
      </c>
      <c r="B2425" s="32" t="s">
        <v>2425</v>
      </c>
      <c r="C2425" s="32" t="s">
        <v>2444</v>
      </c>
      <c r="D2425" s="32">
        <v>0</v>
      </c>
      <c r="E2425" s="56">
        <v>0</v>
      </c>
    </row>
    <row r="2426" spans="1:5" x14ac:dyDescent="0.25">
      <c r="A2426" s="34" t="s">
        <v>142</v>
      </c>
      <c r="B2426" s="34" t="s">
        <v>2425</v>
      </c>
      <c r="C2426" s="34" t="s">
        <v>2445</v>
      </c>
      <c r="D2426" s="34">
        <v>0</v>
      </c>
      <c r="E2426" s="76">
        <v>0</v>
      </c>
    </row>
    <row r="2427" spans="1:5" x14ac:dyDescent="0.25">
      <c r="A2427" s="32" t="s">
        <v>142</v>
      </c>
      <c r="B2427" s="32" t="s">
        <v>2425</v>
      </c>
      <c r="C2427" s="32" t="s">
        <v>165</v>
      </c>
      <c r="D2427" s="32">
        <v>0</v>
      </c>
      <c r="E2427" s="56">
        <v>0</v>
      </c>
    </row>
    <row r="2428" spans="1:5" x14ac:dyDescent="0.25">
      <c r="A2428" s="34" t="s">
        <v>142</v>
      </c>
      <c r="B2428" s="34" t="s">
        <v>2425</v>
      </c>
      <c r="C2428" s="34" t="s">
        <v>2446</v>
      </c>
      <c r="D2428" s="34">
        <v>0</v>
      </c>
      <c r="E2428" s="76">
        <v>0</v>
      </c>
    </row>
    <row r="2429" spans="1:5" x14ac:dyDescent="0.25">
      <c r="A2429" s="12" t="s">
        <v>142</v>
      </c>
      <c r="B2429" s="12" t="s">
        <v>2425</v>
      </c>
      <c r="C2429" s="12" t="s">
        <v>2447</v>
      </c>
      <c r="D2429" s="12">
        <v>0</v>
      </c>
      <c r="E2429" s="77">
        <v>0</v>
      </c>
    </row>
    <row r="2430" spans="1:5" x14ac:dyDescent="0.25">
      <c r="A2430" s="34" t="s">
        <v>142</v>
      </c>
      <c r="B2430" s="34" t="s">
        <v>2425</v>
      </c>
      <c r="C2430" s="34" t="s">
        <v>832</v>
      </c>
      <c r="D2430" s="34">
        <v>0</v>
      </c>
      <c r="E2430" s="76">
        <v>0</v>
      </c>
    </row>
    <row r="2431" spans="1:5" x14ac:dyDescent="0.25">
      <c r="A2431" s="12" t="s">
        <v>142</v>
      </c>
      <c r="B2431" s="12" t="s">
        <v>2425</v>
      </c>
      <c r="C2431" s="12" t="s">
        <v>2448</v>
      </c>
      <c r="D2431" s="12">
        <v>0</v>
      </c>
      <c r="E2431" s="77">
        <v>0</v>
      </c>
    </row>
    <row r="2432" spans="1:5" x14ac:dyDescent="0.25">
      <c r="A2432" s="34" t="s">
        <v>142</v>
      </c>
      <c r="B2432" s="34" t="s">
        <v>2425</v>
      </c>
      <c r="C2432" s="34" t="s">
        <v>2449</v>
      </c>
      <c r="D2432" s="34">
        <v>0</v>
      </c>
      <c r="E2432" s="76">
        <v>0</v>
      </c>
    </row>
    <row r="2433" spans="1:5" x14ac:dyDescent="0.25">
      <c r="A2433" s="12" t="s">
        <v>142</v>
      </c>
      <c r="B2433" s="12" t="s">
        <v>2425</v>
      </c>
      <c r="C2433" s="12" t="s">
        <v>2450</v>
      </c>
      <c r="D2433" s="12">
        <v>0</v>
      </c>
      <c r="E2433" s="77">
        <v>0</v>
      </c>
    </row>
    <row r="2434" spans="1:5" x14ac:dyDescent="0.25">
      <c r="A2434" s="34" t="s">
        <v>142</v>
      </c>
      <c r="B2434" s="34" t="s">
        <v>2425</v>
      </c>
      <c r="C2434" s="34" t="s">
        <v>2451</v>
      </c>
      <c r="D2434" s="34">
        <v>0</v>
      </c>
      <c r="E2434" s="76">
        <v>0</v>
      </c>
    </row>
    <row r="2435" spans="1:5" x14ac:dyDescent="0.25">
      <c r="A2435" s="32" t="s">
        <v>142</v>
      </c>
      <c r="B2435" s="32" t="s">
        <v>2425</v>
      </c>
      <c r="C2435" s="32" t="s">
        <v>196</v>
      </c>
      <c r="D2435" s="32">
        <v>0</v>
      </c>
      <c r="E2435" s="56">
        <v>0</v>
      </c>
    </row>
    <row r="2436" spans="1:5" x14ac:dyDescent="0.25">
      <c r="A2436" s="34" t="s">
        <v>142</v>
      </c>
      <c r="B2436" s="34" t="s">
        <v>2425</v>
      </c>
      <c r="C2436" s="34" t="s">
        <v>2452</v>
      </c>
      <c r="D2436" s="34">
        <v>0</v>
      </c>
      <c r="E2436" s="76">
        <v>0</v>
      </c>
    </row>
    <row r="2437" spans="1:5" x14ac:dyDescent="0.25">
      <c r="A2437" s="12" t="s">
        <v>142</v>
      </c>
      <c r="B2437" s="12" t="s">
        <v>2425</v>
      </c>
      <c r="C2437" s="12" t="s">
        <v>2453</v>
      </c>
      <c r="D2437" s="12">
        <v>0</v>
      </c>
      <c r="E2437" s="77">
        <v>0</v>
      </c>
    </row>
    <row r="2438" spans="1:5" x14ac:dyDescent="0.25">
      <c r="A2438" s="34" t="s">
        <v>142</v>
      </c>
      <c r="B2438" s="34" t="s">
        <v>2425</v>
      </c>
      <c r="C2438" s="34" t="s">
        <v>2454</v>
      </c>
      <c r="D2438" s="34">
        <v>0</v>
      </c>
      <c r="E2438" s="76">
        <v>0</v>
      </c>
    </row>
    <row r="2439" spans="1:5" x14ac:dyDescent="0.25">
      <c r="A2439" s="12" t="s">
        <v>142</v>
      </c>
      <c r="B2439" s="12" t="s">
        <v>2425</v>
      </c>
      <c r="C2439" s="12" t="s">
        <v>2455</v>
      </c>
      <c r="D2439" s="12">
        <v>0</v>
      </c>
      <c r="E2439" s="77">
        <v>0</v>
      </c>
    </row>
    <row r="2440" spans="1:5" x14ac:dyDescent="0.25">
      <c r="A2440" s="34" t="s">
        <v>142</v>
      </c>
      <c r="B2440" s="34" t="s">
        <v>2425</v>
      </c>
      <c r="C2440" s="34" t="s">
        <v>2239</v>
      </c>
      <c r="D2440" s="34">
        <v>0</v>
      </c>
      <c r="E2440" s="76">
        <v>0</v>
      </c>
    </row>
    <row r="2441" spans="1:5" x14ac:dyDescent="0.25">
      <c r="A2441" s="12" t="s">
        <v>142</v>
      </c>
      <c r="B2441" s="12" t="s">
        <v>2425</v>
      </c>
      <c r="C2441" s="12" t="s">
        <v>2456</v>
      </c>
      <c r="D2441" s="12">
        <v>0</v>
      </c>
      <c r="E2441" s="77">
        <v>0</v>
      </c>
    </row>
    <row r="2442" spans="1:5" x14ac:dyDescent="0.25">
      <c r="A2442" s="34" t="s">
        <v>142</v>
      </c>
      <c r="B2442" s="34" t="s">
        <v>2425</v>
      </c>
      <c r="C2442" s="34" t="s">
        <v>2457</v>
      </c>
      <c r="D2442" s="34">
        <v>0</v>
      </c>
      <c r="E2442" s="76">
        <v>0</v>
      </c>
    </row>
    <row r="2443" spans="1:5" x14ac:dyDescent="0.25">
      <c r="A2443" s="32" t="s">
        <v>142</v>
      </c>
      <c r="B2443" s="32" t="s">
        <v>2425</v>
      </c>
      <c r="C2443" s="32" t="s">
        <v>2458</v>
      </c>
      <c r="D2443" s="32">
        <v>0</v>
      </c>
      <c r="E2443" s="56">
        <v>0</v>
      </c>
    </row>
    <row r="2444" spans="1:5" x14ac:dyDescent="0.25">
      <c r="A2444" s="34" t="s">
        <v>142</v>
      </c>
      <c r="B2444" s="34" t="s">
        <v>2425</v>
      </c>
      <c r="C2444" s="34" t="s">
        <v>2459</v>
      </c>
      <c r="D2444" s="34">
        <v>0</v>
      </c>
      <c r="E2444" s="76">
        <v>0</v>
      </c>
    </row>
    <row r="2445" spans="1:5" x14ac:dyDescent="0.25">
      <c r="A2445" s="32" t="s">
        <v>142</v>
      </c>
      <c r="B2445" s="32" t="s">
        <v>2425</v>
      </c>
      <c r="C2445" s="32" t="s">
        <v>2460</v>
      </c>
      <c r="D2445" s="32">
        <v>0</v>
      </c>
      <c r="E2445" s="56">
        <v>0</v>
      </c>
    </row>
    <row r="2446" spans="1:5" x14ac:dyDescent="0.25">
      <c r="A2446" s="34" t="s">
        <v>142</v>
      </c>
      <c r="B2446" s="34" t="s">
        <v>2425</v>
      </c>
      <c r="C2446" s="34" t="s">
        <v>2461</v>
      </c>
      <c r="D2446" s="34">
        <v>0</v>
      </c>
      <c r="E2446" s="76">
        <v>0</v>
      </c>
    </row>
    <row r="2447" spans="1:5" x14ac:dyDescent="0.25">
      <c r="A2447" s="12" t="s">
        <v>142</v>
      </c>
      <c r="B2447" s="12" t="s">
        <v>2425</v>
      </c>
      <c r="C2447" s="12" t="s">
        <v>2027</v>
      </c>
      <c r="D2447" s="12">
        <v>0</v>
      </c>
      <c r="E2447" s="77">
        <v>0</v>
      </c>
    </row>
    <row r="2448" spans="1:5" x14ac:dyDescent="0.25">
      <c r="A2448" s="34" t="s">
        <v>142</v>
      </c>
      <c r="B2448" s="34" t="s">
        <v>2425</v>
      </c>
      <c r="C2448" s="34" t="s">
        <v>2462</v>
      </c>
      <c r="D2448" s="34">
        <v>0</v>
      </c>
      <c r="E2448" s="76">
        <v>0</v>
      </c>
    </row>
    <row r="2449" spans="1:5" x14ac:dyDescent="0.25">
      <c r="A2449" s="12" t="s">
        <v>142</v>
      </c>
      <c r="B2449" s="12" t="s">
        <v>2425</v>
      </c>
      <c r="C2449" s="12" t="s">
        <v>2463</v>
      </c>
      <c r="D2449" s="12">
        <v>0</v>
      </c>
      <c r="E2449" s="77">
        <v>0</v>
      </c>
    </row>
    <row r="2450" spans="1:5" x14ac:dyDescent="0.25">
      <c r="A2450" s="34" t="s">
        <v>142</v>
      </c>
      <c r="B2450" s="34" t="s">
        <v>2425</v>
      </c>
      <c r="C2450" s="34" t="s">
        <v>2464</v>
      </c>
      <c r="D2450" s="34">
        <v>0</v>
      </c>
      <c r="E2450" s="76">
        <v>0</v>
      </c>
    </row>
    <row r="2451" spans="1:5" x14ac:dyDescent="0.25">
      <c r="A2451" s="12" t="s">
        <v>142</v>
      </c>
      <c r="B2451" s="12" t="s">
        <v>2425</v>
      </c>
      <c r="C2451" s="12" t="s">
        <v>2465</v>
      </c>
      <c r="D2451" s="12">
        <v>0</v>
      </c>
      <c r="E2451" s="77">
        <v>0</v>
      </c>
    </row>
    <row r="2452" spans="1:5" x14ac:dyDescent="0.25">
      <c r="A2452" s="34" t="s">
        <v>142</v>
      </c>
      <c r="B2452" s="34" t="s">
        <v>2425</v>
      </c>
      <c r="C2452" s="34" t="s">
        <v>2466</v>
      </c>
      <c r="D2452" s="34">
        <v>0</v>
      </c>
      <c r="E2452" s="76">
        <v>0</v>
      </c>
    </row>
    <row r="2453" spans="1:5" x14ac:dyDescent="0.25">
      <c r="A2453" s="32" t="s">
        <v>142</v>
      </c>
      <c r="B2453" s="32" t="s">
        <v>2425</v>
      </c>
      <c r="C2453" s="32" t="s">
        <v>2467</v>
      </c>
      <c r="D2453" s="32">
        <v>0</v>
      </c>
      <c r="E2453" s="56">
        <v>0</v>
      </c>
    </row>
    <row r="2454" spans="1:5" x14ac:dyDescent="0.25">
      <c r="A2454" s="34" t="s">
        <v>142</v>
      </c>
      <c r="B2454" s="34" t="s">
        <v>2425</v>
      </c>
      <c r="C2454" s="34" t="s">
        <v>2468</v>
      </c>
      <c r="D2454" s="34">
        <v>0</v>
      </c>
      <c r="E2454" s="76">
        <v>0</v>
      </c>
    </row>
    <row r="2455" spans="1:5" x14ac:dyDescent="0.25">
      <c r="A2455" s="12" t="s">
        <v>142</v>
      </c>
      <c r="B2455" s="12" t="s">
        <v>2425</v>
      </c>
      <c r="C2455" s="12" t="s">
        <v>2469</v>
      </c>
      <c r="D2455" s="12">
        <v>0</v>
      </c>
      <c r="E2455" s="77">
        <v>0</v>
      </c>
    </row>
    <row r="2456" spans="1:5" x14ac:dyDescent="0.25">
      <c r="A2456" s="34" t="s">
        <v>142</v>
      </c>
      <c r="B2456" s="34" t="s">
        <v>2425</v>
      </c>
      <c r="C2456" s="34" t="s">
        <v>2470</v>
      </c>
      <c r="D2456" s="34">
        <v>0</v>
      </c>
      <c r="E2456" s="76">
        <v>0</v>
      </c>
    </row>
    <row r="2457" spans="1:5" x14ac:dyDescent="0.25">
      <c r="A2457" s="12" t="s">
        <v>142</v>
      </c>
      <c r="B2457" s="12" t="s">
        <v>2425</v>
      </c>
      <c r="C2457" s="12" t="s">
        <v>770</v>
      </c>
      <c r="D2457" s="12">
        <v>0</v>
      </c>
      <c r="E2457" s="77">
        <v>0</v>
      </c>
    </row>
    <row r="2458" spans="1:5" x14ac:dyDescent="0.25">
      <c r="A2458" s="34" t="s">
        <v>142</v>
      </c>
      <c r="B2458" s="34" t="s">
        <v>2425</v>
      </c>
      <c r="C2458" s="34" t="s">
        <v>2471</v>
      </c>
      <c r="D2458" s="34">
        <v>0</v>
      </c>
      <c r="E2458" s="76">
        <v>0</v>
      </c>
    </row>
    <row r="2459" spans="1:5" x14ac:dyDescent="0.25">
      <c r="A2459" s="12" t="s">
        <v>142</v>
      </c>
      <c r="B2459" s="12" t="s">
        <v>2425</v>
      </c>
      <c r="C2459" s="12" t="s">
        <v>2425</v>
      </c>
      <c r="D2459" s="12">
        <v>0</v>
      </c>
      <c r="E2459" s="77">
        <v>0</v>
      </c>
    </row>
    <row r="2460" spans="1:5" x14ac:dyDescent="0.25">
      <c r="A2460" s="34" t="s">
        <v>142</v>
      </c>
      <c r="B2460" s="34" t="s">
        <v>2425</v>
      </c>
      <c r="C2460" s="34" t="s">
        <v>2472</v>
      </c>
      <c r="D2460" s="34">
        <v>0</v>
      </c>
      <c r="E2460" s="76">
        <v>0</v>
      </c>
    </row>
    <row r="2461" spans="1:5" x14ac:dyDescent="0.25">
      <c r="A2461" s="32" t="s">
        <v>142</v>
      </c>
      <c r="B2461" s="32" t="s">
        <v>2425</v>
      </c>
      <c r="C2461" s="32" t="s">
        <v>2473</v>
      </c>
      <c r="D2461" s="32">
        <v>0</v>
      </c>
      <c r="E2461" s="56">
        <v>0</v>
      </c>
    </row>
    <row r="2462" spans="1:5" x14ac:dyDescent="0.25">
      <c r="A2462" s="34" t="s">
        <v>2474</v>
      </c>
      <c r="B2462" s="34"/>
      <c r="C2462" s="34"/>
      <c r="D2462" s="34"/>
      <c r="E2462" s="76"/>
    </row>
    <row r="2463" spans="1:5" x14ac:dyDescent="0.25">
      <c r="A2463" s="32" t="s">
        <v>2475</v>
      </c>
      <c r="B2463" s="32"/>
      <c r="C2463" s="32"/>
      <c r="D2463" s="32"/>
      <c r="E2463" s="56"/>
    </row>
    <row r="2464" spans="1:5" x14ac:dyDescent="0.25">
      <c r="A2464" s="34" t="s">
        <v>2476</v>
      </c>
      <c r="B2464" s="34"/>
      <c r="C2464" s="34"/>
      <c r="D2464" s="34"/>
      <c r="E2464" s="76"/>
    </row>
    <row r="2465" spans="1:5" x14ac:dyDescent="0.25">
      <c r="A2465" s="12" t="s">
        <v>2477</v>
      </c>
      <c r="B2465" s="12"/>
      <c r="C2465" s="12"/>
      <c r="D2465" s="12"/>
      <c r="E2465" s="77"/>
    </row>
    <row r="2466" spans="1:5" x14ac:dyDescent="0.25">
      <c r="A2466" s="34" t="s">
        <v>2478</v>
      </c>
      <c r="B2466" s="34"/>
      <c r="C2466" s="34"/>
      <c r="D2466" s="34"/>
      <c r="E2466" s="76"/>
    </row>
    <row r="2467" spans="1:5" x14ac:dyDescent="0.25">
      <c r="A2467" s="12" t="s">
        <v>2479</v>
      </c>
      <c r="B2467" s="12"/>
      <c r="C2467" s="12"/>
      <c r="D2467" s="12"/>
      <c r="E2467" s="77"/>
    </row>
    <row r="2468" spans="1:5" x14ac:dyDescent="0.25">
      <c r="A2468" s="34" t="s">
        <v>2480</v>
      </c>
      <c r="B2468" s="34"/>
      <c r="C2468" s="34"/>
      <c r="D2468" s="34"/>
      <c r="E2468" s="76"/>
    </row>
    <row r="2469" spans="1:5" x14ac:dyDescent="0.25">
      <c r="A2469" s="12" t="s">
        <v>2481</v>
      </c>
      <c r="B2469" s="12"/>
      <c r="C2469" s="12"/>
      <c r="D2469" s="12"/>
      <c r="E2469" s="77"/>
    </row>
    <row r="2470" spans="1:5" x14ac:dyDescent="0.25">
      <c r="A2470" s="34" t="s">
        <v>2482</v>
      </c>
      <c r="B2470" s="34"/>
      <c r="C2470" s="34"/>
      <c r="D2470" s="34"/>
      <c r="E2470" s="76"/>
    </row>
    <row r="2471" spans="1:5" x14ac:dyDescent="0.25">
      <c r="A2471" s="32" t="s">
        <v>2483</v>
      </c>
      <c r="B2471" s="32"/>
      <c r="C2471" s="32"/>
      <c r="D2471" s="32"/>
      <c r="E2471" s="56"/>
    </row>
    <row r="2472" spans="1:5" x14ac:dyDescent="0.25">
      <c r="A2472" s="34" t="s">
        <v>2484</v>
      </c>
      <c r="B2472" s="34"/>
      <c r="C2472" s="34"/>
      <c r="D2472" s="34"/>
      <c r="E2472" s="76"/>
    </row>
    <row r="2473" spans="1:5" x14ac:dyDescent="0.25">
      <c r="A2473" s="12" t="s">
        <v>2485</v>
      </c>
      <c r="B2473" s="12"/>
      <c r="C2473" s="12"/>
      <c r="D2473" s="12"/>
      <c r="E2473" s="77"/>
    </row>
    <row r="2474" spans="1:5" x14ac:dyDescent="0.25">
      <c r="A2474" s="34" t="s">
        <v>2486</v>
      </c>
      <c r="B2474" s="34"/>
      <c r="C2474" s="34"/>
      <c r="D2474" s="34"/>
      <c r="E2474" s="76"/>
    </row>
    <row r="2475" spans="1:5" x14ac:dyDescent="0.25">
      <c r="A2475" s="12" t="s">
        <v>2487</v>
      </c>
      <c r="B2475" s="12"/>
      <c r="C2475" s="12"/>
      <c r="D2475" s="12"/>
      <c r="E2475" s="77"/>
    </row>
    <row r="2476" spans="1:5" x14ac:dyDescent="0.25">
      <c r="A2476" s="34" t="s">
        <v>2488</v>
      </c>
      <c r="B2476" s="34"/>
      <c r="C2476" s="34"/>
      <c r="D2476" s="34"/>
      <c r="E2476" s="76"/>
    </row>
    <row r="2477" spans="1:5" x14ac:dyDescent="0.25">
      <c r="A2477" s="12" t="s">
        <v>2489</v>
      </c>
      <c r="B2477" s="12"/>
      <c r="C2477" s="12"/>
      <c r="D2477" s="12"/>
      <c r="E2477" s="77"/>
    </row>
    <row r="2478" spans="1:5" x14ac:dyDescent="0.25">
      <c r="A2478" s="34" t="s">
        <v>2490</v>
      </c>
      <c r="B2478" s="34"/>
      <c r="C2478" s="34"/>
      <c r="D2478" s="34"/>
      <c r="E2478" s="76"/>
    </row>
    <row r="2479" spans="1:5" x14ac:dyDescent="0.25">
      <c r="A2479" s="32" t="s">
        <v>2491</v>
      </c>
      <c r="B2479" s="32"/>
      <c r="C2479" s="32"/>
      <c r="D2479" s="32"/>
      <c r="E2479" s="56"/>
    </row>
    <row r="2480" spans="1:5" x14ac:dyDescent="0.25">
      <c r="A2480" s="34" t="s">
        <v>2492</v>
      </c>
      <c r="B2480" s="34"/>
      <c r="C2480" s="34"/>
      <c r="D2480" s="34"/>
      <c r="E2480" s="76"/>
    </row>
    <row r="2481" spans="1:5" x14ac:dyDescent="0.25">
      <c r="A2481" s="32" t="s">
        <v>2493</v>
      </c>
      <c r="B2481" s="32"/>
      <c r="C2481" s="32"/>
      <c r="D2481" s="32"/>
      <c r="E2481" s="56"/>
    </row>
    <row r="2482" spans="1:5" x14ac:dyDescent="0.25">
      <c r="A2482" s="34" t="s">
        <v>2494</v>
      </c>
      <c r="B2482" s="34"/>
      <c r="C2482" s="34"/>
      <c r="D2482" s="34"/>
      <c r="E2482" s="76"/>
    </row>
    <row r="2483" spans="1:5" x14ac:dyDescent="0.25">
      <c r="A2483" s="12" t="s">
        <v>2495</v>
      </c>
      <c r="B2483" s="12"/>
      <c r="C2483" s="12"/>
      <c r="D2483" s="12"/>
      <c r="E2483" s="77"/>
    </row>
    <row r="2484" spans="1:5" x14ac:dyDescent="0.25">
      <c r="A2484" s="34" t="s">
        <v>2496</v>
      </c>
      <c r="B2484" s="34"/>
      <c r="C2484" s="34"/>
      <c r="D2484" s="34"/>
      <c r="E2484" s="76"/>
    </row>
    <row r="2485" spans="1:5" x14ac:dyDescent="0.25">
      <c r="A2485" s="12" t="s">
        <v>2497</v>
      </c>
      <c r="B2485" s="12"/>
      <c r="C2485" s="12"/>
      <c r="D2485" s="12"/>
      <c r="E2485" s="77"/>
    </row>
    <row r="2486" spans="1:5" x14ac:dyDescent="0.25">
      <c r="A2486" s="34" t="s">
        <v>2498</v>
      </c>
      <c r="B2486" s="34"/>
      <c r="C2486" s="34"/>
      <c r="D2486" s="34"/>
      <c r="E2486" s="76"/>
    </row>
    <row r="2487" spans="1:5" x14ac:dyDescent="0.25">
      <c r="A2487" s="12" t="s">
        <v>2499</v>
      </c>
      <c r="B2487" s="12"/>
      <c r="C2487" s="12"/>
      <c r="D2487" s="12"/>
      <c r="E2487" s="77"/>
    </row>
    <row r="2488" spans="1:5" x14ac:dyDescent="0.25">
      <c r="A2488" s="34" t="s">
        <v>2500</v>
      </c>
      <c r="B2488" s="34"/>
      <c r="C2488" s="34"/>
      <c r="D2488" s="34"/>
      <c r="E2488" s="76"/>
    </row>
    <row r="2489" spans="1:5" x14ac:dyDescent="0.25">
      <c r="A2489" s="32" t="s">
        <v>2501</v>
      </c>
      <c r="B2489" s="32"/>
      <c r="C2489" s="32"/>
      <c r="D2489" s="32"/>
      <c r="E2489" s="56"/>
    </row>
    <row r="2490" spans="1:5" x14ac:dyDescent="0.25">
      <c r="A2490" s="34" t="s">
        <v>2502</v>
      </c>
      <c r="B2490" s="34"/>
      <c r="C2490" s="34"/>
      <c r="D2490" s="34"/>
      <c r="E2490" s="76"/>
    </row>
    <row r="2491" spans="1:5" x14ac:dyDescent="0.25">
      <c r="A2491" s="12" t="s">
        <v>2503</v>
      </c>
      <c r="B2491" s="12"/>
      <c r="C2491" s="12"/>
      <c r="D2491" s="12"/>
      <c r="E2491" s="77"/>
    </row>
    <row r="2492" spans="1:5" x14ac:dyDescent="0.25">
      <c r="A2492" s="34" t="s">
        <v>2504</v>
      </c>
      <c r="B2492" s="34"/>
      <c r="C2492" s="34"/>
      <c r="D2492" s="34"/>
      <c r="E2492" s="76"/>
    </row>
    <row r="2493" spans="1:5" x14ac:dyDescent="0.25">
      <c r="A2493" s="12" t="s">
        <v>2505</v>
      </c>
      <c r="B2493" s="12"/>
      <c r="C2493" s="12"/>
      <c r="D2493" s="12"/>
      <c r="E2493" s="77"/>
    </row>
    <row r="2494" spans="1:5" x14ac:dyDescent="0.25">
      <c r="A2494" s="34" t="s">
        <v>2506</v>
      </c>
      <c r="B2494" s="34"/>
      <c r="C2494" s="34"/>
      <c r="D2494" s="34"/>
      <c r="E2494" s="76"/>
    </row>
    <row r="2495" spans="1:5" x14ac:dyDescent="0.25">
      <c r="A2495" s="12" t="s">
        <v>2507</v>
      </c>
      <c r="B2495" s="12"/>
      <c r="C2495" s="12"/>
      <c r="D2495" s="12"/>
      <c r="E2495" s="77"/>
    </row>
    <row r="2496" spans="1:5" x14ac:dyDescent="0.25">
      <c r="A2496" s="34" t="s">
        <v>2508</v>
      </c>
      <c r="B2496" s="34"/>
      <c r="C2496" s="34"/>
      <c r="D2496" s="34"/>
      <c r="E2496" s="76"/>
    </row>
    <row r="2497" spans="1:5" x14ac:dyDescent="0.25">
      <c r="A2497" s="32" t="s">
        <v>1064</v>
      </c>
      <c r="B2497" s="32"/>
      <c r="C2497" s="32"/>
      <c r="D2497" s="32"/>
      <c r="E2497" s="56"/>
    </row>
    <row r="2498" spans="1:5" x14ac:dyDescent="0.25">
      <c r="A2498" s="34" t="s">
        <v>2509</v>
      </c>
      <c r="B2498" s="34"/>
      <c r="C2498" s="34"/>
      <c r="D2498" s="34"/>
      <c r="E2498" s="76"/>
    </row>
    <row r="2499" spans="1:5" x14ac:dyDescent="0.25">
      <c r="A2499" s="32" t="s">
        <v>2510</v>
      </c>
      <c r="B2499" s="32"/>
      <c r="C2499" s="32"/>
      <c r="D2499" s="32"/>
      <c r="E2499" s="56"/>
    </row>
    <row r="2500" spans="1:5" x14ac:dyDescent="0.25">
      <c r="A2500" s="34" t="s">
        <v>2511</v>
      </c>
      <c r="B2500" s="34"/>
      <c r="C2500" s="34"/>
      <c r="D2500" s="34"/>
      <c r="E2500" s="76"/>
    </row>
    <row r="2501" spans="1:5" x14ac:dyDescent="0.25">
      <c r="A2501" s="12" t="s">
        <v>2512</v>
      </c>
      <c r="B2501" s="12"/>
      <c r="C2501" s="12"/>
      <c r="D2501" s="12"/>
      <c r="E2501" s="77"/>
    </row>
    <row r="2502" spans="1:5" x14ac:dyDescent="0.25">
      <c r="A2502" s="34" t="s">
        <v>2513</v>
      </c>
      <c r="B2502" s="34"/>
      <c r="C2502" s="34"/>
      <c r="D2502" s="34"/>
      <c r="E2502" s="76"/>
    </row>
    <row r="2503" spans="1:5" x14ac:dyDescent="0.25">
      <c r="A2503" s="12" t="s">
        <v>2514</v>
      </c>
      <c r="B2503" s="12"/>
      <c r="C2503" s="12"/>
      <c r="D2503" s="12"/>
      <c r="E2503" s="77"/>
    </row>
    <row r="2504" spans="1:5" x14ac:dyDescent="0.25">
      <c r="A2504" s="34" t="s">
        <v>2515</v>
      </c>
      <c r="B2504" s="34"/>
      <c r="C2504" s="34"/>
      <c r="D2504" s="34"/>
      <c r="E2504" s="76"/>
    </row>
    <row r="2505" spans="1:5" x14ac:dyDescent="0.25">
      <c r="A2505" s="12" t="s">
        <v>2516</v>
      </c>
      <c r="B2505" s="12"/>
      <c r="C2505" s="12"/>
      <c r="D2505" s="12"/>
      <c r="E2505" s="77"/>
    </row>
    <row r="2506" spans="1:5" x14ac:dyDescent="0.25">
      <c r="A2506" s="34" t="s">
        <v>2517</v>
      </c>
      <c r="B2506" s="34"/>
      <c r="C2506" s="34"/>
      <c r="D2506" s="34"/>
      <c r="E2506" s="76"/>
    </row>
    <row r="2507" spans="1:5" x14ac:dyDescent="0.25">
      <c r="A2507" s="32" t="s">
        <v>2518</v>
      </c>
      <c r="B2507" s="32"/>
      <c r="C2507" s="32"/>
      <c r="D2507" s="32"/>
      <c r="E2507" s="56"/>
    </row>
    <row r="2508" spans="1:5" x14ac:dyDescent="0.25">
      <c r="A2508" s="34" t="s">
        <v>2519</v>
      </c>
      <c r="B2508" s="34"/>
      <c r="C2508" s="34"/>
      <c r="D2508" s="34"/>
      <c r="E2508" s="76"/>
    </row>
    <row r="2509" spans="1:5" x14ac:dyDescent="0.25">
      <c r="A2509" s="12" t="s">
        <v>2520</v>
      </c>
      <c r="B2509" s="12"/>
      <c r="C2509" s="12"/>
      <c r="D2509" s="12"/>
      <c r="E2509" s="77"/>
    </row>
    <row r="2510" spans="1:5" x14ac:dyDescent="0.25">
      <c r="A2510" s="34" t="s">
        <v>2521</v>
      </c>
      <c r="B2510" s="34"/>
      <c r="C2510" s="34"/>
      <c r="D2510" s="34"/>
      <c r="E2510" s="76"/>
    </row>
    <row r="2511" spans="1:5" x14ac:dyDescent="0.25">
      <c r="A2511" s="12" t="s">
        <v>2522</v>
      </c>
      <c r="B2511" s="12"/>
      <c r="C2511" s="12"/>
      <c r="D2511" s="12"/>
      <c r="E2511" s="77"/>
    </row>
    <row r="2512" spans="1:5" x14ac:dyDescent="0.25">
      <c r="A2512" s="34" t="s">
        <v>2523</v>
      </c>
      <c r="B2512" s="34"/>
      <c r="C2512" s="34"/>
      <c r="D2512" s="34"/>
      <c r="E2512" s="76"/>
    </row>
    <row r="2513" spans="1:5" x14ac:dyDescent="0.25">
      <c r="A2513" s="12" t="s">
        <v>2524</v>
      </c>
      <c r="B2513" s="12"/>
      <c r="C2513" s="12"/>
      <c r="D2513" s="12"/>
      <c r="E2513" s="77"/>
    </row>
    <row r="2514" spans="1:5" x14ac:dyDescent="0.25">
      <c r="A2514" s="34" t="s">
        <v>2525</v>
      </c>
      <c r="B2514" s="34"/>
      <c r="C2514" s="34"/>
      <c r="D2514" s="34"/>
      <c r="E2514" s="76"/>
    </row>
    <row r="2515" spans="1:5" x14ac:dyDescent="0.25">
      <c r="A2515" s="32" t="s">
        <v>2526</v>
      </c>
      <c r="B2515" s="32"/>
      <c r="C2515" s="32"/>
      <c r="D2515" s="32"/>
      <c r="E2515" s="56"/>
    </row>
    <row r="2516" spans="1:5" x14ac:dyDescent="0.25">
      <c r="A2516" s="34" t="s">
        <v>2527</v>
      </c>
      <c r="B2516" s="34"/>
      <c r="C2516" s="34"/>
      <c r="D2516" s="34"/>
      <c r="E2516" s="76"/>
    </row>
    <row r="2517" spans="1:5" x14ac:dyDescent="0.25">
      <c r="A2517" s="32" t="s">
        <v>2528</v>
      </c>
      <c r="B2517" s="32"/>
      <c r="C2517" s="32"/>
      <c r="D2517" s="32"/>
      <c r="E2517" s="56"/>
    </row>
    <row r="2518" spans="1:5" x14ac:dyDescent="0.25">
      <c r="A2518" s="34" t="s">
        <v>2529</v>
      </c>
      <c r="B2518" s="34"/>
      <c r="C2518" s="34"/>
      <c r="D2518" s="34"/>
      <c r="E2518" s="76"/>
    </row>
    <row r="2519" spans="1:5" x14ac:dyDescent="0.25">
      <c r="A2519" s="12" t="s">
        <v>2530</v>
      </c>
      <c r="B2519" s="12"/>
      <c r="C2519" s="12"/>
      <c r="D2519" s="12"/>
      <c r="E2519" s="77"/>
    </row>
    <row r="2520" spans="1:5" x14ac:dyDescent="0.25">
      <c r="A2520" s="34" t="s">
        <v>368</v>
      </c>
      <c r="B2520" s="34"/>
      <c r="C2520" s="34"/>
      <c r="D2520" s="34"/>
      <c r="E2520" s="76"/>
    </row>
    <row r="2521" spans="1:5" x14ac:dyDescent="0.25">
      <c r="A2521" s="12" t="s">
        <v>2531</v>
      </c>
      <c r="B2521" s="12"/>
      <c r="C2521" s="12"/>
      <c r="D2521" s="12"/>
      <c r="E2521" s="77"/>
    </row>
    <row r="2522" spans="1:5" x14ac:dyDescent="0.25">
      <c r="A2522" s="34" t="s">
        <v>2532</v>
      </c>
      <c r="B2522" s="34"/>
      <c r="C2522" s="34"/>
      <c r="D2522" s="34"/>
      <c r="E2522" s="76"/>
    </row>
    <row r="2523" spans="1:5" x14ac:dyDescent="0.25">
      <c r="A2523" s="12" t="s">
        <v>2533</v>
      </c>
      <c r="B2523" s="12"/>
      <c r="C2523" s="12"/>
      <c r="D2523" s="12"/>
      <c r="E2523" s="77"/>
    </row>
    <row r="2524" spans="1:5" x14ac:dyDescent="0.25">
      <c r="A2524" s="34" t="s">
        <v>2534</v>
      </c>
      <c r="B2524" s="34"/>
      <c r="C2524" s="34"/>
      <c r="D2524" s="34"/>
      <c r="E2524" s="76"/>
    </row>
    <row r="2525" spans="1:5" x14ac:dyDescent="0.25">
      <c r="A2525" s="32" t="s">
        <v>2535</v>
      </c>
      <c r="B2525" s="32"/>
      <c r="C2525" s="32"/>
      <c r="D2525" s="32"/>
      <c r="E2525" s="56"/>
    </row>
    <row r="2526" spans="1:5" x14ac:dyDescent="0.25">
      <c r="A2526" s="34" t="s">
        <v>2536</v>
      </c>
      <c r="B2526" s="34"/>
      <c r="C2526" s="34"/>
      <c r="D2526" s="34"/>
      <c r="E2526" s="76"/>
    </row>
    <row r="2527" spans="1:5" x14ac:dyDescent="0.25">
      <c r="A2527" s="12" t="s">
        <v>2537</v>
      </c>
      <c r="B2527" s="12"/>
      <c r="C2527" s="12"/>
      <c r="D2527" s="12"/>
      <c r="E2527" s="77"/>
    </row>
    <row r="2528" spans="1:5" x14ac:dyDescent="0.25">
      <c r="A2528" s="34" t="s">
        <v>2538</v>
      </c>
      <c r="B2528" s="34"/>
      <c r="C2528" s="34"/>
      <c r="D2528" s="34"/>
      <c r="E2528" s="76"/>
    </row>
    <row r="2529" spans="1:5" x14ac:dyDescent="0.25">
      <c r="A2529" s="12" t="s">
        <v>2539</v>
      </c>
      <c r="B2529" s="12"/>
      <c r="C2529" s="12"/>
      <c r="D2529" s="12"/>
      <c r="E2529" s="77"/>
    </row>
    <row r="2530" spans="1:5" x14ac:dyDescent="0.25">
      <c r="A2530" s="34" t="s">
        <v>2540</v>
      </c>
      <c r="B2530" s="34"/>
      <c r="C2530" s="34"/>
      <c r="D2530" s="34"/>
      <c r="E2530" s="76"/>
    </row>
    <row r="2531" spans="1:5" x14ac:dyDescent="0.25">
      <c r="A2531" s="12" t="s">
        <v>2541</v>
      </c>
      <c r="B2531" s="12"/>
      <c r="C2531" s="12"/>
      <c r="D2531" s="12"/>
      <c r="E2531" s="77"/>
    </row>
    <row r="2532" spans="1:5" x14ac:dyDescent="0.25">
      <c r="A2532" s="34" t="s">
        <v>2542</v>
      </c>
      <c r="B2532" s="34"/>
      <c r="C2532" s="34"/>
      <c r="D2532" s="34"/>
      <c r="E2532" s="76"/>
    </row>
    <row r="2533" spans="1:5" x14ac:dyDescent="0.25">
      <c r="A2533" s="32" t="s">
        <v>2543</v>
      </c>
      <c r="B2533" s="32"/>
      <c r="C2533" s="32"/>
      <c r="D2533" s="32"/>
      <c r="E2533" s="56"/>
    </row>
    <row r="2534" spans="1:5" x14ac:dyDescent="0.25">
      <c r="A2534" s="34" t="s">
        <v>2544</v>
      </c>
      <c r="B2534" s="34"/>
      <c r="C2534" s="34"/>
      <c r="D2534" s="34"/>
      <c r="E2534" s="76"/>
    </row>
    <row r="2535" spans="1:5" x14ac:dyDescent="0.25">
      <c r="A2535" s="32" t="s">
        <v>2545</v>
      </c>
      <c r="B2535" s="32"/>
      <c r="C2535" s="32"/>
      <c r="D2535" s="32"/>
      <c r="E2535" s="56"/>
    </row>
    <row r="2536" spans="1:5" x14ac:dyDescent="0.25">
      <c r="A2536" s="34" t="s">
        <v>2546</v>
      </c>
      <c r="B2536" s="34"/>
      <c r="C2536" s="34"/>
      <c r="D2536" s="34"/>
      <c r="E2536" s="76"/>
    </row>
    <row r="2537" spans="1:5" x14ac:dyDescent="0.25">
      <c r="A2537" s="12" t="s">
        <v>2547</v>
      </c>
      <c r="B2537" s="12"/>
      <c r="C2537" s="12"/>
      <c r="D2537" s="12"/>
      <c r="E2537" s="77"/>
    </row>
    <row r="2538" spans="1:5" x14ac:dyDescent="0.25">
      <c r="A2538" s="34" t="s">
        <v>2548</v>
      </c>
      <c r="B2538" s="34"/>
      <c r="C2538" s="34"/>
      <c r="D2538" s="34"/>
      <c r="E2538" s="76"/>
    </row>
    <row r="2539" spans="1:5" x14ac:dyDescent="0.25">
      <c r="A2539" s="12" t="s">
        <v>2549</v>
      </c>
      <c r="B2539" s="12"/>
      <c r="C2539" s="12"/>
      <c r="D2539" s="12"/>
      <c r="E2539" s="77"/>
    </row>
    <row r="2540" spans="1:5" x14ac:dyDescent="0.25">
      <c r="A2540" s="34" t="s">
        <v>2550</v>
      </c>
      <c r="B2540" s="34"/>
      <c r="C2540" s="34"/>
      <c r="D2540" s="34"/>
      <c r="E2540" s="76"/>
    </row>
    <row r="2541" spans="1:5" x14ac:dyDescent="0.25">
      <c r="A2541" s="12" t="s">
        <v>2551</v>
      </c>
      <c r="B2541" s="12"/>
      <c r="C2541" s="12"/>
      <c r="D2541" s="12"/>
      <c r="E2541" s="77"/>
    </row>
    <row r="2542" spans="1:5" x14ac:dyDescent="0.25">
      <c r="A2542" s="34" t="s">
        <v>2552</v>
      </c>
      <c r="B2542" s="34"/>
      <c r="C2542" s="34"/>
      <c r="D2542" s="34"/>
      <c r="E2542" s="76"/>
    </row>
    <row r="2543" spans="1:5" x14ac:dyDescent="0.25">
      <c r="A2543" s="32" t="s">
        <v>2553</v>
      </c>
      <c r="B2543" s="32"/>
      <c r="C2543" s="32"/>
      <c r="D2543" s="32"/>
      <c r="E2543" s="56"/>
    </row>
    <row r="2544" spans="1:5" x14ac:dyDescent="0.25">
      <c r="A2544" s="34" t="s">
        <v>2554</v>
      </c>
      <c r="B2544" s="34"/>
      <c r="C2544" s="34"/>
      <c r="D2544" s="34"/>
      <c r="E2544" s="76"/>
    </row>
    <row r="2545" spans="1:5" x14ac:dyDescent="0.25">
      <c r="A2545" s="12" t="s">
        <v>2555</v>
      </c>
      <c r="B2545" s="12"/>
      <c r="C2545" s="12"/>
      <c r="D2545" s="12"/>
      <c r="E2545" s="77"/>
    </row>
    <row r="2546" spans="1:5" x14ac:dyDescent="0.25">
      <c r="A2546" s="34" t="s">
        <v>2556</v>
      </c>
      <c r="B2546" s="34"/>
      <c r="C2546" s="34"/>
      <c r="D2546" s="34"/>
      <c r="E2546" s="76"/>
    </row>
    <row r="2547" spans="1:5" x14ac:dyDescent="0.25">
      <c r="A2547" s="12" t="s">
        <v>2557</v>
      </c>
      <c r="B2547" s="12"/>
      <c r="C2547" s="12"/>
      <c r="D2547" s="12"/>
      <c r="E2547" s="77"/>
    </row>
    <row r="2548" spans="1:5" x14ac:dyDescent="0.25">
      <c r="A2548" s="34" t="s">
        <v>2558</v>
      </c>
      <c r="B2548" s="34"/>
      <c r="C2548" s="34"/>
      <c r="D2548" s="34"/>
      <c r="E2548" s="76"/>
    </row>
    <row r="2549" spans="1:5" x14ac:dyDescent="0.25">
      <c r="A2549" s="12" t="s">
        <v>2559</v>
      </c>
      <c r="B2549" s="12"/>
      <c r="C2549" s="12"/>
      <c r="D2549" s="12"/>
      <c r="E2549" s="77"/>
    </row>
    <row r="2550" spans="1:5" x14ac:dyDescent="0.25">
      <c r="A2550" s="34" t="s">
        <v>2560</v>
      </c>
      <c r="B2550" s="34"/>
      <c r="C2550" s="34"/>
      <c r="D2550" s="34"/>
      <c r="E2550" s="76"/>
    </row>
    <row r="2551" spans="1:5" x14ac:dyDescent="0.25">
      <c r="A2551" s="32" t="s">
        <v>2561</v>
      </c>
      <c r="B2551" s="32"/>
      <c r="C2551" s="32"/>
      <c r="D2551" s="32"/>
      <c r="E2551" s="56"/>
    </row>
    <row r="2552" spans="1:5" x14ac:dyDescent="0.25">
      <c r="A2552" s="34" t="s">
        <v>2562</v>
      </c>
      <c r="B2552" s="34"/>
      <c r="C2552" s="34"/>
      <c r="D2552" s="34"/>
      <c r="E2552" s="76"/>
    </row>
    <row r="2553" spans="1:5" x14ac:dyDescent="0.25">
      <c r="A2553" s="32" t="s">
        <v>2563</v>
      </c>
      <c r="B2553" s="32"/>
      <c r="C2553" s="32"/>
      <c r="D2553" s="32"/>
      <c r="E2553" s="56"/>
    </row>
    <row r="2554" spans="1:5" x14ac:dyDescent="0.25">
      <c r="A2554" s="34" t="s">
        <v>2564</v>
      </c>
      <c r="B2554" s="34"/>
      <c r="C2554" s="34"/>
      <c r="D2554" s="34"/>
      <c r="E2554" s="76"/>
    </row>
    <row r="2555" spans="1:5" x14ac:dyDescent="0.25">
      <c r="A2555" s="12" t="s">
        <v>2565</v>
      </c>
      <c r="B2555" s="12"/>
      <c r="C2555" s="12"/>
      <c r="D2555" s="12"/>
      <c r="E2555" s="77"/>
    </row>
    <row r="2556" spans="1:5" x14ac:dyDescent="0.25">
      <c r="A2556" s="34" t="s">
        <v>2566</v>
      </c>
      <c r="B2556" s="34"/>
      <c r="C2556" s="34"/>
      <c r="D2556" s="34"/>
      <c r="E2556" s="76"/>
    </row>
    <row r="2557" spans="1:5" x14ac:dyDescent="0.25">
      <c r="A2557" s="12" t="s">
        <v>2567</v>
      </c>
      <c r="B2557" s="12"/>
      <c r="C2557" s="12"/>
      <c r="D2557" s="12"/>
      <c r="E2557" s="77"/>
    </row>
    <row r="2558" spans="1:5" x14ac:dyDescent="0.25">
      <c r="A2558" s="34" t="s">
        <v>2568</v>
      </c>
      <c r="B2558" s="34"/>
      <c r="C2558" s="34"/>
      <c r="D2558" s="34"/>
      <c r="E2558" s="76"/>
    </row>
    <row r="2559" spans="1:5" x14ac:dyDescent="0.25">
      <c r="A2559" s="12" t="s">
        <v>2569</v>
      </c>
      <c r="B2559" s="12"/>
      <c r="C2559" s="12"/>
      <c r="D2559" s="12"/>
      <c r="E2559" s="77"/>
    </row>
    <row r="2560" spans="1:5" x14ac:dyDescent="0.25">
      <c r="A2560" s="34" t="s">
        <v>2570</v>
      </c>
      <c r="B2560" s="34"/>
      <c r="C2560" s="34"/>
      <c r="D2560" s="34"/>
      <c r="E2560" s="76"/>
    </row>
    <row r="2561" spans="1:5" x14ac:dyDescent="0.25">
      <c r="A2561" s="32" t="s">
        <v>2571</v>
      </c>
      <c r="B2561" s="32"/>
      <c r="C2561" s="32"/>
      <c r="D2561" s="32"/>
      <c r="E2561" s="56"/>
    </row>
    <row r="2562" spans="1:5" x14ac:dyDescent="0.25">
      <c r="A2562" s="34" t="s">
        <v>2572</v>
      </c>
      <c r="B2562" s="34"/>
      <c r="C2562" s="34"/>
      <c r="D2562" s="34"/>
      <c r="E2562" s="76"/>
    </row>
    <row r="2563" spans="1:5" x14ac:dyDescent="0.25">
      <c r="A2563" s="12" t="s">
        <v>2573</v>
      </c>
      <c r="B2563" s="12"/>
      <c r="C2563" s="12"/>
      <c r="D2563" s="12"/>
      <c r="E2563" s="77"/>
    </row>
    <row r="2564" spans="1:5" x14ac:dyDescent="0.25">
      <c r="A2564" s="34" t="s">
        <v>2574</v>
      </c>
      <c r="B2564" s="34"/>
      <c r="C2564" s="34"/>
      <c r="D2564" s="34"/>
      <c r="E2564" s="76"/>
    </row>
    <row r="2565" spans="1:5" x14ac:dyDescent="0.25">
      <c r="A2565" s="12" t="s">
        <v>2575</v>
      </c>
      <c r="B2565" s="12"/>
      <c r="C2565" s="12"/>
      <c r="D2565" s="12"/>
      <c r="E2565" s="77"/>
    </row>
    <row r="2566" spans="1:5" x14ac:dyDescent="0.25">
      <c r="A2566" s="34" t="s">
        <v>2576</v>
      </c>
      <c r="B2566" s="34"/>
      <c r="C2566" s="34"/>
      <c r="D2566" s="34"/>
      <c r="E2566" s="76"/>
    </row>
    <row r="2567" spans="1:5" x14ac:dyDescent="0.25">
      <c r="A2567" s="12" t="s">
        <v>2577</v>
      </c>
      <c r="B2567" s="12"/>
      <c r="C2567" s="12"/>
      <c r="D2567" s="12"/>
      <c r="E2567" s="77"/>
    </row>
    <row r="2568" spans="1:5" x14ac:dyDescent="0.25">
      <c r="A2568" s="34" t="s">
        <v>2578</v>
      </c>
      <c r="B2568" s="34"/>
      <c r="C2568" s="34"/>
      <c r="D2568" s="34"/>
      <c r="E2568" s="76"/>
    </row>
    <row r="2569" spans="1:5" x14ac:dyDescent="0.25">
      <c r="A2569" s="32" t="s">
        <v>2579</v>
      </c>
      <c r="B2569" s="32"/>
      <c r="C2569" s="32"/>
      <c r="D2569" s="32"/>
      <c r="E2569" s="56"/>
    </row>
    <row r="2570" spans="1:5" x14ac:dyDescent="0.25">
      <c r="A2570" s="34" t="s">
        <v>2580</v>
      </c>
      <c r="B2570" s="34"/>
      <c r="C2570" s="34"/>
      <c r="D2570" s="34"/>
      <c r="E2570" s="76"/>
    </row>
    <row r="2571" spans="1:5" x14ac:dyDescent="0.25">
      <c r="A2571" s="32" t="s">
        <v>2581</v>
      </c>
      <c r="B2571" s="32"/>
      <c r="C2571" s="32"/>
      <c r="D2571" s="32"/>
      <c r="E2571" s="56"/>
    </row>
    <row r="2572" spans="1:5" x14ac:dyDescent="0.25">
      <c r="A2572" s="34" t="s">
        <v>2582</v>
      </c>
      <c r="B2572" s="34"/>
      <c r="C2572" s="34"/>
      <c r="D2572" s="34"/>
      <c r="E2572" s="76"/>
    </row>
    <row r="2573" spans="1:5" x14ac:dyDescent="0.25">
      <c r="A2573" s="12" t="s">
        <v>2583</v>
      </c>
      <c r="B2573" s="12"/>
      <c r="C2573" s="12"/>
      <c r="D2573" s="12"/>
      <c r="E2573" s="77"/>
    </row>
    <row r="2574" spans="1:5" x14ac:dyDescent="0.25">
      <c r="A2574" s="34" t="s">
        <v>2584</v>
      </c>
      <c r="B2574" s="34"/>
      <c r="C2574" s="34"/>
      <c r="D2574" s="34"/>
      <c r="E2574" s="76"/>
    </row>
    <row r="2575" spans="1:5" x14ac:dyDescent="0.25">
      <c r="A2575" s="12" t="s">
        <v>2585</v>
      </c>
      <c r="B2575" s="12"/>
      <c r="C2575" s="12"/>
      <c r="D2575" s="12"/>
      <c r="E2575" s="77"/>
    </row>
    <row r="2576" spans="1:5" x14ac:dyDescent="0.25">
      <c r="A2576" s="34" t="s">
        <v>2586</v>
      </c>
      <c r="B2576" s="34"/>
      <c r="C2576" s="34"/>
      <c r="D2576" s="34"/>
      <c r="E2576" s="76"/>
    </row>
    <row r="2577" spans="1:5" x14ac:dyDescent="0.25">
      <c r="A2577" s="12" t="s">
        <v>2587</v>
      </c>
      <c r="B2577" s="12"/>
      <c r="C2577" s="12"/>
      <c r="D2577" s="12"/>
      <c r="E2577" s="77"/>
    </row>
    <row r="2578" spans="1:5" x14ac:dyDescent="0.25">
      <c r="A2578" s="34" t="s">
        <v>2588</v>
      </c>
      <c r="B2578" s="34"/>
      <c r="C2578" s="34"/>
      <c r="D2578" s="34"/>
      <c r="E2578" s="76"/>
    </row>
    <row r="2579" spans="1:5" x14ac:dyDescent="0.25">
      <c r="A2579" s="32" t="s">
        <v>2589</v>
      </c>
      <c r="B2579" s="32"/>
      <c r="C2579" s="32"/>
      <c r="D2579" s="32"/>
      <c r="E2579" s="56"/>
    </row>
    <row r="2580" spans="1:5" x14ac:dyDescent="0.25">
      <c r="A2580" s="34" t="s">
        <v>2590</v>
      </c>
      <c r="B2580" s="34"/>
      <c r="C2580" s="34"/>
      <c r="D2580" s="34"/>
      <c r="E2580" s="76"/>
    </row>
    <row r="2581" spans="1:5" x14ac:dyDescent="0.25">
      <c r="A2581" s="12" t="s">
        <v>2591</v>
      </c>
      <c r="B2581" s="12"/>
      <c r="C2581" s="12"/>
      <c r="D2581" s="12"/>
      <c r="E2581" s="77"/>
    </row>
    <row r="2582" spans="1:5" x14ac:dyDescent="0.25">
      <c r="A2582" s="34" t="s">
        <v>2592</v>
      </c>
      <c r="B2582" s="34"/>
      <c r="C2582" s="34"/>
      <c r="D2582" s="34"/>
      <c r="E2582" s="76"/>
    </row>
    <row r="2583" spans="1:5" x14ac:dyDescent="0.25">
      <c r="A2583" s="12" t="s">
        <v>2593</v>
      </c>
      <c r="B2583" s="12"/>
      <c r="C2583" s="12"/>
      <c r="D2583" s="12"/>
      <c r="E2583" s="77"/>
    </row>
    <row r="2584" spans="1:5" x14ac:dyDescent="0.25">
      <c r="A2584" s="34" t="s">
        <v>2594</v>
      </c>
      <c r="B2584" s="34"/>
      <c r="C2584" s="34"/>
      <c r="D2584" s="34"/>
      <c r="E2584" s="76"/>
    </row>
    <row r="2585" spans="1:5" x14ac:dyDescent="0.25">
      <c r="A2585" s="12" t="s">
        <v>2595</v>
      </c>
      <c r="B2585" s="12"/>
      <c r="C2585" s="12"/>
      <c r="D2585" s="12"/>
      <c r="E2585" s="77"/>
    </row>
    <row r="2586" spans="1:5" x14ac:dyDescent="0.25">
      <c r="A2586" s="34" t="s">
        <v>2596</v>
      </c>
      <c r="B2586" s="34"/>
      <c r="C2586" s="34"/>
      <c r="D2586" s="34"/>
      <c r="E2586" s="76"/>
    </row>
    <row r="2587" spans="1:5" x14ac:dyDescent="0.25">
      <c r="A2587" s="32" t="s">
        <v>2597</v>
      </c>
      <c r="B2587" s="32"/>
      <c r="C2587" s="32"/>
      <c r="D2587" s="32"/>
      <c r="E2587" s="56"/>
    </row>
    <row r="2588" spans="1:5" x14ac:dyDescent="0.25">
      <c r="A2588" s="34" t="s">
        <v>2598</v>
      </c>
      <c r="B2588" s="34"/>
      <c r="C2588" s="34"/>
      <c r="D2588" s="34"/>
      <c r="E2588" s="76"/>
    </row>
    <row r="2589" spans="1:5" x14ac:dyDescent="0.25">
      <c r="A2589" s="32" t="s">
        <v>2599</v>
      </c>
      <c r="B2589" s="32"/>
      <c r="C2589" s="32"/>
      <c r="D2589" s="32"/>
      <c r="E2589" s="56"/>
    </row>
    <row r="2590" spans="1:5" x14ac:dyDescent="0.25">
      <c r="A2590" s="34" t="s">
        <v>2600</v>
      </c>
      <c r="B2590" s="34"/>
      <c r="C2590" s="34"/>
      <c r="D2590" s="34"/>
      <c r="E2590" s="76"/>
    </row>
    <row r="2591" spans="1:5" x14ac:dyDescent="0.25">
      <c r="A2591" s="12" t="s">
        <v>2601</v>
      </c>
      <c r="B2591" s="12"/>
      <c r="C2591" s="12"/>
      <c r="D2591" s="12"/>
      <c r="E2591" s="77"/>
    </row>
    <row r="2592" spans="1:5" x14ac:dyDescent="0.25">
      <c r="A2592" s="34" t="s">
        <v>2602</v>
      </c>
      <c r="B2592" s="34"/>
      <c r="C2592" s="34"/>
      <c r="D2592" s="34"/>
      <c r="E2592" s="76"/>
    </row>
    <row r="2593" spans="1:5" x14ac:dyDescent="0.25">
      <c r="A2593" s="12" t="s">
        <v>2603</v>
      </c>
      <c r="B2593" s="12"/>
      <c r="C2593" s="12"/>
      <c r="D2593" s="12"/>
      <c r="E2593" s="77"/>
    </row>
    <row r="2594" spans="1:5" x14ac:dyDescent="0.25">
      <c r="A2594" s="34" t="s">
        <v>2604</v>
      </c>
      <c r="B2594" s="34"/>
      <c r="C2594" s="34"/>
      <c r="D2594" s="34"/>
      <c r="E2594" s="76"/>
    </row>
    <row r="2595" spans="1:5" x14ac:dyDescent="0.25">
      <c r="A2595" s="12" t="s">
        <v>2605</v>
      </c>
      <c r="B2595" s="12"/>
      <c r="C2595" s="12"/>
      <c r="D2595" s="12"/>
      <c r="E2595" s="77"/>
    </row>
    <row r="2596" spans="1:5" x14ac:dyDescent="0.25">
      <c r="A2596" s="34" t="s">
        <v>2606</v>
      </c>
      <c r="B2596" s="34"/>
      <c r="C2596" s="34"/>
      <c r="D2596" s="34"/>
      <c r="E2596" s="76"/>
    </row>
    <row r="2597" spans="1:5" x14ac:dyDescent="0.25">
      <c r="A2597" s="32" t="s">
        <v>2607</v>
      </c>
      <c r="B2597" s="32"/>
      <c r="C2597" s="32"/>
      <c r="D2597" s="32"/>
      <c r="E2597" s="56"/>
    </row>
    <row r="2598" spans="1:5" x14ac:dyDescent="0.25">
      <c r="A2598" s="34" t="s">
        <v>2608</v>
      </c>
      <c r="B2598" s="34"/>
      <c r="C2598" s="34"/>
      <c r="D2598" s="34"/>
      <c r="E2598" s="76"/>
    </row>
    <row r="2599" spans="1:5" x14ac:dyDescent="0.25">
      <c r="A2599" s="12" t="s">
        <v>2609</v>
      </c>
      <c r="B2599" s="12"/>
      <c r="C2599" s="12"/>
      <c r="D2599" s="12"/>
      <c r="E2599" s="77"/>
    </row>
    <row r="2600" spans="1:5" x14ac:dyDescent="0.25">
      <c r="A2600" s="34" t="s">
        <v>2610</v>
      </c>
      <c r="B2600" s="34"/>
      <c r="C2600" s="34"/>
      <c r="D2600" s="34"/>
      <c r="E2600" s="76"/>
    </row>
    <row r="2601" spans="1:5" x14ac:dyDescent="0.25">
      <c r="A2601" s="12" t="s">
        <v>2384</v>
      </c>
      <c r="B2601" s="12"/>
      <c r="C2601" s="12"/>
      <c r="D2601" s="12"/>
      <c r="E2601" s="77"/>
    </row>
    <row r="2602" spans="1:5" x14ac:dyDescent="0.25">
      <c r="A2602" s="34" t="s">
        <v>2611</v>
      </c>
      <c r="B2602" s="34"/>
      <c r="C2602" s="34"/>
      <c r="D2602" s="34"/>
      <c r="E2602" s="76"/>
    </row>
    <row r="2603" spans="1:5" x14ac:dyDescent="0.25">
      <c r="A2603" s="12" t="s">
        <v>2612</v>
      </c>
      <c r="B2603" s="12"/>
      <c r="C2603" s="12"/>
      <c r="D2603" s="12"/>
      <c r="E2603" s="77"/>
    </row>
    <row r="2604" spans="1:5" x14ac:dyDescent="0.25">
      <c r="A2604" s="34" t="s">
        <v>2613</v>
      </c>
      <c r="B2604" s="34"/>
      <c r="C2604" s="34"/>
      <c r="D2604" s="34"/>
      <c r="E2604" s="76"/>
    </row>
    <row r="2605" spans="1:5" x14ac:dyDescent="0.25">
      <c r="A2605" s="32" t="s">
        <v>2459</v>
      </c>
      <c r="B2605" s="32"/>
      <c r="C2605" s="32"/>
      <c r="D2605" s="32"/>
      <c r="E2605" s="56"/>
    </row>
    <row r="2606" spans="1:5" x14ac:dyDescent="0.25">
      <c r="A2606" s="34" t="s">
        <v>2614</v>
      </c>
      <c r="B2606" s="34"/>
      <c r="C2606" s="34"/>
      <c r="D2606" s="34"/>
      <c r="E2606" s="76"/>
    </row>
    <row r="2607" spans="1:5" x14ac:dyDescent="0.25">
      <c r="A2607" s="32" t="s">
        <v>2615</v>
      </c>
      <c r="B2607" s="32"/>
      <c r="C2607" s="32"/>
      <c r="D2607" s="32"/>
      <c r="E2607" s="56"/>
    </row>
    <row r="2608" spans="1:5" x14ac:dyDescent="0.25">
      <c r="A2608" s="34" t="s">
        <v>2616</v>
      </c>
      <c r="B2608" s="34"/>
      <c r="C2608" s="34"/>
      <c r="D2608" s="34"/>
      <c r="E2608" s="76"/>
    </row>
    <row r="2609" spans="1:5" x14ac:dyDescent="0.25">
      <c r="A2609" s="12" t="s">
        <v>2617</v>
      </c>
      <c r="B2609" s="12"/>
      <c r="C2609" s="12"/>
      <c r="D2609" s="12"/>
      <c r="E2609" s="77"/>
    </row>
    <row r="2610" spans="1:5" x14ac:dyDescent="0.25">
      <c r="A2610" s="34" t="s">
        <v>2618</v>
      </c>
      <c r="B2610" s="34"/>
      <c r="C2610" s="34"/>
      <c r="D2610" s="34"/>
      <c r="E2610" s="76"/>
    </row>
    <row r="2611" spans="1:5" x14ac:dyDescent="0.25">
      <c r="A2611" s="12" t="s">
        <v>2619</v>
      </c>
      <c r="B2611" s="12"/>
      <c r="C2611" s="12"/>
      <c r="D2611" s="12"/>
      <c r="E2611" s="77"/>
    </row>
    <row r="2612" spans="1:5" x14ac:dyDescent="0.25">
      <c r="A2612" s="34" t="s">
        <v>2620</v>
      </c>
      <c r="B2612" s="34"/>
      <c r="C2612" s="34"/>
      <c r="D2612" s="34"/>
      <c r="E2612" s="76"/>
    </row>
    <row r="2613" spans="1:5" x14ac:dyDescent="0.25">
      <c r="A2613" s="12" t="s">
        <v>2621</v>
      </c>
      <c r="B2613" s="12"/>
      <c r="C2613" s="12"/>
      <c r="D2613" s="12"/>
      <c r="E2613" s="77"/>
    </row>
    <row r="2614" spans="1:5" x14ac:dyDescent="0.25">
      <c r="A2614" s="34" t="s">
        <v>2622</v>
      </c>
      <c r="B2614" s="34"/>
      <c r="C2614" s="34"/>
      <c r="D2614" s="34"/>
      <c r="E2614" s="76"/>
    </row>
    <row r="2615" spans="1:5" x14ac:dyDescent="0.25">
      <c r="A2615" s="32" t="s">
        <v>2623</v>
      </c>
      <c r="B2615" s="32"/>
      <c r="C2615" s="32"/>
      <c r="D2615" s="32"/>
      <c r="E2615" s="56"/>
    </row>
    <row r="2616" spans="1:5" x14ac:dyDescent="0.25">
      <c r="A2616" s="34" t="s">
        <v>2624</v>
      </c>
      <c r="B2616" s="34"/>
      <c r="C2616" s="34"/>
      <c r="D2616" s="34"/>
      <c r="E2616" s="76"/>
    </row>
    <row r="2617" spans="1:5" x14ac:dyDescent="0.25">
      <c r="A2617" s="12" t="s">
        <v>2625</v>
      </c>
      <c r="B2617" s="12"/>
      <c r="C2617" s="12"/>
      <c r="D2617" s="12"/>
      <c r="E2617" s="77"/>
    </row>
    <row r="2618" spans="1:5" x14ac:dyDescent="0.25">
      <c r="A2618" s="34" t="s">
        <v>2626</v>
      </c>
      <c r="B2618" s="34"/>
      <c r="C2618" s="34"/>
      <c r="D2618" s="34"/>
      <c r="E2618" s="76"/>
    </row>
    <row r="2619" spans="1:5" x14ac:dyDescent="0.25">
      <c r="A2619" s="12" t="s">
        <v>2627</v>
      </c>
      <c r="B2619" s="12"/>
      <c r="C2619" s="12"/>
      <c r="D2619" s="12"/>
      <c r="E2619" s="77"/>
    </row>
    <row r="2620" spans="1:5" x14ac:dyDescent="0.25">
      <c r="A2620" s="34" t="s">
        <v>2628</v>
      </c>
      <c r="B2620" s="34"/>
      <c r="C2620" s="34"/>
      <c r="D2620" s="34"/>
      <c r="E2620" s="76"/>
    </row>
    <row r="2621" spans="1:5" x14ac:dyDescent="0.25">
      <c r="A2621" s="12" t="s">
        <v>2629</v>
      </c>
      <c r="B2621" s="12"/>
      <c r="C2621" s="12"/>
      <c r="D2621" s="12"/>
      <c r="E2621" s="77"/>
    </row>
    <row r="2622" spans="1:5" x14ac:dyDescent="0.25">
      <c r="A2622" s="34" t="s">
        <v>2630</v>
      </c>
      <c r="B2622" s="34"/>
      <c r="C2622" s="34"/>
      <c r="D2622" s="34"/>
      <c r="E2622" s="76"/>
    </row>
    <row r="2623" spans="1:5" x14ac:dyDescent="0.25">
      <c r="A2623" s="32" t="s">
        <v>2631</v>
      </c>
      <c r="B2623" s="32"/>
      <c r="C2623" s="32"/>
      <c r="D2623" s="32"/>
      <c r="E2623" s="56"/>
    </row>
    <row r="2624" spans="1:5" x14ac:dyDescent="0.25">
      <c r="A2624" s="34" t="s">
        <v>2632</v>
      </c>
      <c r="B2624" s="34"/>
      <c r="C2624" s="34"/>
      <c r="E2624" s="76"/>
    </row>
    <row r="2625" spans="1:5" x14ac:dyDescent="0.25">
      <c r="A2625" t="s">
        <v>10</v>
      </c>
    </row>
    <row r="2626" spans="1:5" x14ac:dyDescent="0.25">
      <c r="A2626" s="70" t="s">
        <v>3045</v>
      </c>
    </row>
    <row r="2627" spans="1:5" x14ac:dyDescent="0.25">
      <c r="A2627" s="70" t="s">
        <v>3046</v>
      </c>
    </row>
    <row r="2628" spans="1:5" x14ac:dyDescent="0.25">
      <c r="A2628" s="70" t="s">
        <v>3054</v>
      </c>
    </row>
    <row r="2629" spans="1:5" s="8" customFormat="1" x14ac:dyDescent="0.25">
      <c r="A2629" s="10" t="s">
        <v>2897</v>
      </c>
    </row>
    <row r="2630" spans="1:5" s="8" customFormat="1" x14ac:dyDescent="0.25">
      <c r="A2630" s="10" t="s">
        <v>2898</v>
      </c>
      <c r="B2630" s="10"/>
      <c r="C2630" s="10"/>
      <c r="D2630" s="81">
        <f>SUM(D5:D2461)</f>
        <v>13</v>
      </c>
      <c r="E2630" s="78">
        <f>(SUM(D8:D2626))/D2632</f>
        <v>0.9285714285714286</v>
      </c>
    </row>
    <row r="2631" spans="1:5" s="8" customFormat="1" x14ac:dyDescent="0.25">
      <c r="A2631" s="79" t="s">
        <v>2899</v>
      </c>
      <c r="B2631" s="79"/>
      <c r="C2631" s="79"/>
      <c r="D2631" s="79">
        <f>+SUM(I!B14:D14)-V!D2630</f>
        <v>1</v>
      </c>
      <c r="E2631" s="80">
        <f>D2631/D2632</f>
        <v>7.1428571428571425E-2</v>
      </c>
    </row>
    <row r="2632" spans="1:5" s="8" customFormat="1" x14ac:dyDescent="0.25">
      <c r="A2632" s="10" t="s">
        <v>2900</v>
      </c>
      <c r="B2632" s="10"/>
      <c r="C2632" s="10"/>
      <c r="D2632" s="10">
        <f>+SUM(D2630:D2631)</f>
        <v>14</v>
      </c>
      <c r="E2632" s="95">
        <f>+SUM(E2630:E2631)</f>
        <v>1</v>
      </c>
    </row>
  </sheetData>
  <pageMargins left="0.70866141732283472" right="0.70866141732283472" top="0.74803149606299213" bottom="0.74803149606299213" header="0.31496062992125984" footer="0.31496062992125984"/>
  <pageSetup scale="52" fitToHeight="100"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80" zoomScaleNormal="100" zoomScaleSheetLayoutView="80" workbookViewId="0">
      <selection activeCell="A26" sqref="A26"/>
    </sheetView>
  </sheetViews>
  <sheetFormatPr baseColWidth="10" defaultRowHeight="15" x14ac:dyDescent="0.25"/>
  <cols>
    <col min="1" max="1" width="34" customWidth="1"/>
    <col min="2" max="2" width="10.140625" bestFit="1" customWidth="1"/>
    <col min="3" max="3" width="18.7109375" bestFit="1" customWidth="1"/>
    <col min="4" max="5" width="25.7109375" customWidth="1"/>
    <col min="7" max="7" width="15.42578125" bestFit="1" customWidth="1"/>
  </cols>
  <sheetData>
    <row r="1" spans="1:8" s="8" customFormat="1" x14ac:dyDescent="0.25">
      <c r="A1" s="10" t="s">
        <v>3055</v>
      </c>
      <c r="H1" s="10"/>
    </row>
    <row r="2" spans="1:8" x14ac:dyDescent="0.25">
      <c r="A2" s="29" t="s">
        <v>2712</v>
      </c>
    </row>
    <row r="3" spans="1:8" ht="15" customHeight="1" x14ac:dyDescent="0.25">
      <c r="A3" s="39" t="s">
        <v>3052</v>
      </c>
      <c r="E3" s="39" t="s">
        <v>3052</v>
      </c>
    </row>
    <row r="4" spans="1:8" ht="30" customHeight="1" x14ac:dyDescent="0.25">
      <c r="A4" s="31" t="s">
        <v>2713</v>
      </c>
      <c r="B4" s="31" t="s">
        <v>2714</v>
      </c>
      <c r="C4" s="31" t="s">
        <v>2715</v>
      </c>
      <c r="E4" s="31" t="s">
        <v>2716</v>
      </c>
      <c r="F4" s="31" t="s">
        <v>2714</v>
      </c>
      <c r="G4" s="31" t="s">
        <v>2715</v>
      </c>
    </row>
    <row r="5" spans="1:8" ht="15" customHeight="1" x14ac:dyDescent="0.25">
      <c r="A5" s="34" t="s">
        <v>2717</v>
      </c>
      <c r="B5" s="97">
        <f>IF(ISERROR(HLOOKUP(A5,[1]BaseSAP!$B$4:$AA$372,369,0)),0,HLOOKUP(A5,[1]BaseSAP!$B$4:$AA$372,369,0))</f>
        <v>0</v>
      </c>
      <c r="C5" s="53">
        <v>2.0593830958549222E-3</v>
      </c>
      <c r="E5" s="34" t="s">
        <v>2718</v>
      </c>
      <c r="F5" s="97">
        <f>IF(ISERROR(HLOOKUP(E5,[1]BaseSAP!$B$4:$AA$372,369,0)),0,HLOOKUP(E5,[1]BaseSAP!$B$4:$AA$372,369,0))</f>
        <v>0</v>
      </c>
      <c r="G5" s="53">
        <v>0</v>
      </c>
    </row>
    <row r="6" spans="1:8" ht="15" customHeight="1" x14ac:dyDescent="0.25">
      <c r="A6" s="32" t="s">
        <v>2719</v>
      </c>
      <c r="B6" s="55">
        <f>IF(ISERROR(HLOOKUP(A6,[1]BaseSAP!$B$4:$AA$372,369,0)),0,HLOOKUP(A6,[1]BaseSAP!$B$4:$AA$372,369,0))</f>
        <v>0</v>
      </c>
      <c r="C6" s="54">
        <v>2.0593830958549222E-3</v>
      </c>
      <c r="E6" s="32" t="s">
        <v>2720</v>
      </c>
      <c r="F6" s="55">
        <f>IF(ISERROR(HLOOKUP(E6,[1]BaseSAP!$B$4:$AA$372,369,0)),0,HLOOKUP(E6,[1]BaseSAP!$B$4:$AA$372,369,0))</f>
        <v>0</v>
      </c>
      <c r="G6" s="54">
        <v>0</v>
      </c>
    </row>
    <row r="7" spans="1:8" ht="15" customHeight="1" x14ac:dyDescent="0.25">
      <c r="A7" s="34" t="s">
        <v>2721</v>
      </c>
      <c r="B7" s="97">
        <f>IF(ISERROR(HLOOKUP(A7,[1]BaseSAP!$B$4:$AA$372,369,0)),0,HLOOKUP(A7,[1]BaseSAP!$B$4:$AA$372,369,0))</f>
        <v>0</v>
      </c>
      <c r="C7" s="53">
        <v>2.0593830958549222E-3</v>
      </c>
      <c r="E7" s="34" t="s">
        <v>2722</v>
      </c>
      <c r="F7" s="97">
        <f>IF(ISERROR(HLOOKUP(E7,[1]BaseSAP!$B$4:$AA$372,369,0)),0,HLOOKUP(E7,[1]BaseSAP!$B$4:$AA$372,369,0))</f>
        <v>0</v>
      </c>
      <c r="G7" s="53">
        <v>0</v>
      </c>
    </row>
    <row r="8" spans="1:8" ht="15" customHeight="1" x14ac:dyDescent="0.25">
      <c r="A8" s="32" t="s">
        <v>2723</v>
      </c>
      <c r="B8" s="55">
        <f>IF(ISERROR(HLOOKUP(A8,[1]BaseSAP!$B$4:$AA$372,369,0)),0,HLOOKUP(A8,[1]BaseSAP!$B$4:$AA$372,369,0))</f>
        <v>0</v>
      </c>
      <c r="C8" s="54">
        <v>2.0593830958549222E-3</v>
      </c>
      <c r="E8" s="32" t="s">
        <v>2724</v>
      </c>
      <c r="F8" s="55">
        <f>IF(ISERROR(HLOOKUP(E8,[1]BaseSAP!$B$4:$AA$372,369,0)),0,HLOOKUP(E8,[1]BaseSAP!$B$4:$AA$372,369,0))</f>
        <v>0</v>
      </c>
      <c r="G8" s="54">
        <v>0</v>
      </c>
    </row>
    <row r="9" spans="1:8" ht="15" customHeight="1" x14ac:dyDescent="0.25">
      <c r="A9" s="34" t="s">
        <v>2725</v>
      </c>
      <c r="B9" s="97">
        <f>IF(ISERROR(HLOOKUP(A9,[1]BaseSAP!$B$4:$AA$372,369,0)),0,HLOOKUP(A9,[1]BaseSAP!$B$4:$AA$372,369,0))</f>
        <v>0</v>
      </c>
      <c r="C9" s="53">
        <v>2.0593830958549222E-3</v>
      </c>
      <c r="E9" s="34" t="s">
        <v>2726</v>
      </c>
      <c r="F9" s="97">
        <f>IF(ISERROR(HLOOKUP(E9,[1]BaseSAP!$B$4:$AA$372,369,0)),0,HLOOKUP(E9,[1]BaseSAP!$B$4:$AA$372,369,0))</f>
        <v>0</v>
      </c>
      <c r="G9" s="53">
        <v>0</v>
      </c>
    </row>
    <row r="10" spans="1:8" ht="15" customHeight="1" x14ac:dyDescent="0.25">
      <c r="A10" s="32" t="s">
        <v>2727</v>
      </c>
      <c r="B10" s="55">
        <f>IF(ISERROR(HLOOKUP(A10,[1]BaseSAP!$B$4:$AA$372,369,0)),0,HLOOKUP(A10,[1]BaseSAP!$B$4:$AA$372,369,0))</f>
        <v>0</v>
      </c>
      <c r="C10" s="54">
        <v>2.0593830958549222E-3</v>
      </c>
      <c r="E10" s="32" t="s">
        <v>2728</v>
      </c>
      <c r="F10" s="55">
        <f>IF(ISERROR(HLOOKUP(E10,[1]BaseSAP!$B$4:$AA$372,369,0)),0,HLOOKUP(E10,[1]BaseSAP!$B$4:$AA$372,369,0))</f>
        <v>0</v>
      </c>
      <c r="G10" s="54">
        <v>0</v>
      </c>
    </row>
    <row r="11" spans="1:8" ht="15" customHeight="1" x14ac:dyDescent="0.25">
      <c r="A11" s="34" t="s">
        <v>2729</v>
      </c>
      <c r="B11" s="97">
        <f>IF(ISERROR(HLOOKUP(A11,[1]BaseSAP!$B$4:$AA$372,369,0)),0,HLOOKUP(A11,[1]BaseSAP!$B$4:$AA$372,369,0))</f>
        <v>0</v>
      </c>
      <c r="C11" s="53">
        <v>2.0593830958549222E-3</v>
      </c>
      <c r="E11" s="34" t="s">
        <v>2730</v>
      </c>
      <c r="F11" s="97">
        <f>IF(ISERROR(HLOOKUP(E11,[1]BaseSAP!$B$4:$AA$372,369,0)),0,HLOOKUP(E11,[1]BaseSAP!$B$4:$AA$372,369,0))</f>
        <v>0</v>
      </c>
      <c r="G11" s="53">
        <v>0</v>
      </c>
    </row>
    <row r="12" spans="1:8" ht="15" customHeight="1" x14ac:dyDescent="0.25">
      <c r="A12" s="32" t="s">
        <v>2731</v>
      </c>
      <c r="B12" s="55">
        <f>IF(ISERROR(HLOOKUP(A12,[1]BaseSAP!$B$4:$AA$372,369,0)),0,HLOOKUP(A12,[1]BaseSAP!$B$4:$AA$372,369,0))</f>
        <v>0</v>
      </c>
      <c r="C12" s="54">
        <v>2.0593830958549222E-3</v>
      </c>
      <c r="E12" s="32" t="s">
        <v>2732</v>
      </c>
      <c r="F12" s="55">
        <f>IF(ISERROR(HLOOKUP(E12,[1]BaseSAP!$B$4:$AA$372,369,0)),0,HLOOKUP(E12,[1]BaseSAP!$B$4:$AA$372,369,0))</f>
        <v>0</v>
      </c>
      <c r="G12" s="54">
        <v>0</v>
      </c>
    </row>
    <row r="13" spans="1:8" ht="15" customHeight="1" x14ac:dyDescent="0.25">
      <c r="A13" s="34" t="s">
        <v>2733</v>
      </c>
      <c r="B13" s="97">
        <f>IF(ISERROR(HLOOKUP(A13,[1]BaseSAP!$B$4:$AA$372,369,0)),0,HLOOKUP(A13,[1]BaseSAP!$B$4:$AA$372,369,0))</f>
        <v>0</v>
      </c>
      <c r="C13" s="53">
        <v>2.0593830958549222E-3</v>
      </c>
      <c r="E13" s="34" t="s">
        <v>2734</v>
      </c>
      <c r="F13" s="97">
        <f>IF(ISERROR(HLOOKUP(E13,[1]BaseSAP!$B$4:$AA$372,369,0)),0,HLOOKUP(E13,[1]BaseSAP!$B$4:$AA$372,369,0))</f>
        <v>0</v>
      </c>
      <c r="G13" s="53">
        <v>0</v>
      </c>
    </row>
    <row r="14" spans="1:8" ht="15" customHeight="1" x14ac:dyDescent="0.25">
      <c r="A14" s="32" t="s">
        <v>2735</v>
      </c>
      <c r="B14" s="55">
        <f>IF(ISERROR(HLOOKUP(A14,[1]BaseSAP!$B$4:$AA$372,369,0)),0,HLOOKUP(A14,[1]BaseSAP!$B$4:$AA$372,369,0))</f>
        <v>0</v>
      </c>
      <c r="C14" s="54">
        <v>2.0593830958549222E-3</v>
      </c>
      <c r="E14" s="32" t="s">
        <v>2736</v>
      </c>
      <c r="F14" s="55">
        <f>IF(ISERROR(HLOOKUP(E14,[1]BaseSAP!$B$4:$AA$372,369,0)),0,HLOOKUP(E14,[1]BaseSAP!$B$4:$AA$372,369,0))</f>
        <v>0</v>
      </c>
      <c r="G14" s="54">
        <v>0</v>
      </c>
    </row>
    <row r="15" spans="1:8" ht="15" customHeight="1" x14ac:dyDescent="0.25">
      <c r="A15" s="34" t="s">
        <v>2737</v>
      </c>
      <c r="B15" s="97">
        <f>IF(ISERROR(HLOOKUP(A15,[1]BaseSAP!$B$4:$AA$372,369,0)),0,HLOOKUP(A15,[1]BaseSAP!$B$4:$AA$372,369,0))</f>
        <v>0</v>
      </c>
      <c r="C15" s="53">
        <v>2.0593830958549222E-3</v>
      </c>
      <c r="E15" s="34" t="s">
        <v>2738</v>
      </c>
      <c r="F15" s="97">
        <f>IF(ISERROR(HLOOKUP(E15,[1]BaseSAP!$B$4:$AA$372,369,0)),0,HLOOKUP(E15,[1]BaseSAP!$B$4:$AA$372,369,0))</f>
        <v>0</v>
      </c>
      <c r="G15" s="53">
        <v>0</v>
      </c>
    </row>
    <row r="16" spans="1:8" ht="15" customHeight="1" x14ac:dyDescent="0.25">
      <c r="A16" s="32" t="s">
        <v>2739</v>
      </c>
      <c r="B16" s="55">
        <f>IF(ISERROR(HLOOKUP(A16,[1]BaseSAP!$B$4:$AA$372,369,0)),0,HLOOKUP(A16,[1]BaseSAP!$B$4:$AA$372,369,0))</f>
        <v>0</v>
      </c>
      <c r="C16" s="54">
        <v>2.0593830958549222E-3</v>
      </c>
      <c r="E16" s="32" t="s">
        <v>2740</v>
      </c>
      <c r="F16" s="55">
        <f>IF(ISERROR(HLOOKUP(E16,[1]BaseSAP!$B$4:$AA$372,369,0)),0,HLOOKUP(E16,[1]BaseSAP!$B$4:$AA$372,369,0))</f>
        <v>0</v>
      </c>
      <c r="G16" s="54">
        <v>0</v>
      </c>
    </row>
    <row r="17" spans="1:8" ht="15" customHeight="1" x14ac:dyDescent="0.25">
      <c r="A17" s="34" t="s">
        <v>2741</v>
      </c>
      <c r="B17" s="97">
        <f>IF(ISERROR(HLOOKUP(A17,[1]BaseSAP!$B$4:$AA$372,369,0)),0,HLOOKUP(A17,[1]BaseSAP!$B$4:$AA$372,369,0))</f>
        <v>0</v>
      </c>
      <c r="C17" s="53">
        <v>2.0593830958549222E-3</v>
      </c>
      <c r="E17" s="34" t="s">
        <v>2742</v>
      </c>
      <c r="F17" s="97">
        <f>IF(ISERROR(HLOOKUP(E17,[1]BaseSAP!$B$4:$AA$372,369,0)),0,HLOOKUP(E17,[1]BaseSAP!$B$4:$AA$372,369,0))</f>
        <v>0</v>
      </c>
      <c r="G17" s="53">
        <v>0</v>
      </c>
    </row>
    <row r="18" spans="1:8" ht="15" customHeight="1" x14ac:dyDescent="0.25">
      <c r="A18" s="32" t="s">
        <v>2743</v>
      </c>
      <c r="B18" s="55">
        <f>IF(ISERROR(HLOOKUP(A18,[1]BaseSAP!$B$4:$AA$372,369,0)),0,HLOOKUP(A18,[1]BaseSAP!$B$4:$AA$372,369,0))</f>
        <v>0</v>
      </c>
      <c r="C18" s="54">
        <v>2.0593830958549222E-3</v>
      </c>
      <c r="E18" s="32" t="s">
        <v>2744</v>
      </c>
      <c r="F18" s="55">
        <f>IF(ISERROR(HLOOKUP(E18,[1]BaseSAP!$B$4:$AA$372,369,0)),0,HLOOKUP(E18,[1]BaseSAP!$B$4:$AA$372,369,0))</f>
        <v>0</v>
      </c>
      <c r="G18" s="54">
        <v>0</v>
      </c>
    </row>
    <row r="19" spans="1:8" ht="15" customHeight="1" x14ac:dyDescent="0.25">
      <c r="A19" s="34" t="s">
        <v>2745</v>
      </c>
      <c r="B19" s="97">
        <f>IF(ISERROR(HLOOKUP(A19,[1]BaseSAP!$B$4:$AA$372,369,0)),0,HLOOKUP(A19,[1]BaseSAP!$B$4:$AA$372,369,0))</f>
        <v>0</v>
      </c>
      <c r="C19" s="53">
        <v>2.0593830958549222E-3</v>
      </c>
      <c r="E19" s="34" t="s">
        <v>2746</v>
      </c>
      <c r="F19" s="97">
        <f>IF(ISERROR(HLOOKUP(E19,[1]BaseSAP!$B$4:$AA$372,369,0)),0,HLOOKUP(E19,[1]BaseSAP!$B$4:$AA$372,369,0))</f>
        <v>0</v>
      </c>
      <c r="G19" s="53">
        <v>0</v>
      </c>
    </row>
    <row r="20" spans="1:8" ht="15" customHeight="1" x14ac:dyDescent="0.25">
      <c r="A20" s="32" t="s">
        <v>2747</v>
      </c>
      <c r="B20" s="55">
        <f>IF(ISERROR(HLOOKUP(A20,[1]BaseSAP!$B$4:$AA$372,369,0)),0,HLOOKUP(A20,[1]BaseSAP!$B$4:$AA$372,369,0))</f>
        <v>0</v>
      </c>
      <c r="C20" s="54">
        <v>2.0593830958549222E-3</v>
      </c>
      <c r="E20" s="32" t="s">
        <v>2748</v>
      </c>
      <c r="F20" s="55">
        <f>IF(ISERROR(HLOOKUP(E20,[1]BaseSAP!$B$4:$AA$372,369,0)),0,HLOOKUP(E20,[1]BaseSAP!$B$4:$AA$372,369,0))</f>
        <v>0</v>
      </c>
      <c r="G20" s="54">
        <v>0</v>
      </c>
    </row>
    <row r="21" spans="1:8" ht="15" customHeight="1" x14ac:dyDescent="0.25">
      <c r="A21" s="34" t="s">
        <v>2749</v>
      </c>
      <c r="B21" s="97">
        <f>IF(ISERROR(HLOOKUP(A21,[1]BaseSAP!$B$4:$AA$372,369,0)),0,HLOOKUP(A21,[1]BaseSAP!$B$4:$AA$372,369,0))</f>
        <v>0</v>
      </c>
      <c r="C21" s="53">
        <v>2.0593830958549222E-3</v>
      </c>
      <c r="E21" s="34" t="s">
        <v>2750</v>
      </c>
      <c r="F21" s="97">
        <f>IF(ISERROR(HLOOKUP(E21,[1]BaseSAP!$B$4:$AA$372,369,0)),0,HLOOKUP(E21,[1]BaseSAP!$B$4:$AA$372,369,0))</f>
        <v>0</v>
      </c>
      <c r="G21" s="53">
        <v>0</v>
      </c>
    </row>
    <row r="22" spans="1:8" ht="15" customHeight="1" x14ac:dyDescent="0.25">
      <c r="A22" s="20" t="s">
        <v>2751</v>
      </c>
      <c r="B22" s="55">
        <f>IF(ISERROR(HLOOKUP(A22,[1]BaseSAP!$B$4:$AA$372,369,0)),0,HLOOKUP(A22,[1]BaseSAP!$B$4:$AA$372,369,0))</f>
        <v>0</v>
      </c>
      <c r="C22" s="54">
        <v>2.0593830958549222E-3</v>
      </c>
      <c r="E22" s="21" t="s">
        <v>2649</v>
      </c>
      <c r="F22" s="55">
        <f>SUM(F5:F21)</f>
        <v>0</v>
      </c>
      <c r="G22" s="56">
        <v>0</v>
      </c>
    </row>
    <row r="23" spans="1:8" ht="15" customHeight="1" x14ac:dyDescent="0.25">
      <c r="A23" s="34" t="s">
        <v>2752</v>
      </c>
      <c r="B23" s="97">
        <f>IF(ISERROR(HLOOKUP(A23,[1]BaseSAP!$B$4:$AA$372,369,0)),0,HLOOKUP(A23,[1]BaseSAP!$B$4:$AA$372,369,0))</f>
        <v>0</v>
      </c>
      <c r="C23" s="53">
        <v>2.0593830958549222E-3</v>
      </c>
    </row>
    <row r="24" spans="1:8" ht="15" customHeight="1" x14ac:dyDescent="0.25">
      <c r="A24" s="32" t="s">
        <v>2753</v>
      </c>
      <c r="B24" s="55">
        <f>IF(ISERROR(HLOOKUP(A24,[1]BaseSAP!$B$4:$AA$372,369,0)),0,HLOOKUP(A24,[1]BaseSAP!$B$4:$AA$372,369,0))</f>
        <v>0</v>
      </c>
      <c r="C24" s="54">
        <v>2.0593830958549222E-3</v>
      </c>
      <c r="E24" s="110" t="s">
        <v>2754</v>
      </c>
      <c r="F24" s="110"/>
      <c r="G24" s="110"/>
      <c r="H24" s="110"/>
    </row>
    <row r="25" spans="1:8" ht="15" customHeight="1" x14ac:dyDescent="0.25">
      <c r="A25" s="34" t="s">
        <v>2755</v>
      </c>
      <c r="B25" s="97">
        <f>IF(ISERROR(HLOOKUP(A25,[1]BaseSAP!$B$4:$AA$372,369,0)),0,HLOOKUP(A25,[1]BaseSAP!$B$4:$AA$372,369,0))</f>
        <v>0</v>
      </c>
      <c r="C25" s="53">
        <v>2.0593830958549222E-3</v>
      </c>
      <c r="E25" s="110"/>
      <c r="F25" s="110"/>
      <c r="G25" s="110"/>
      <c r="H25" s="110"/>
    </row>
    <row r="26" spans="1:8" ht="15" customHeight="1" x14ac:dyDescent="0.25">
      <c r="A26" s="32" t="s">
        <v>2756</v>
      </c>
      <c r="B26" s="55">
        <f>IF(ISERROR(HLOOKUP(A26,[1]BaseSAP!$B$4:$AA$372,369,0)),0,HLOOKUP(A26,[1]BaseSAP!$B$4:$AA$372,369,0))</f>
        <v>0</v>
      </c>
      <c r="C26" s="54">
        <v>2.0593830958549222E-3</v>
      </c>
      <c r="E26" s="110"/>
      <c r="F26" s="110"/>
      <c r="G26" s="110"/>
      <c r="H26" s="110"/>
    </row>
    <row r="27" spans="1:8" ht="15" customHeight="1" x14ac:dyDescent="0.25">
      <c r="A27" s="34" t="s">
        <v>2757</v>
      </c>
      <c r="B27" s="97">
        <f>IF(ISERROR(HLOOKUP(A27,[1]BaseSAP!$B$4:$AA$372,369,0)),0,HLOOKUP(A27,[1]BaseSAP!$B$4:$AA$372,369,0))</f>
        <v>0</v>
      </c>
      <c r="C27" s="53">
        <v>2.0593830958549222E-3</v>
      </c>
    </row>
    <row r="28" spans="1:8" ht="15" customHeight="1" x14ac:dyDescent="0.25">
      <c r="A28" s="32" t="s">
        <v>2758</v>
      </c>
      <c r="B28" s="55">
        <f>IF(ISERROR(HLOOKUP(A28,[1]BaseSAP!$B$4:$AA$372,369,0)),0,HLOOKUP(A28,[1]BaseSAP!$B$4:$AA$372,369,0))</f>
        <v>0</v>
      </c>
      <c r="C28" s="54">
        <v>2.0593830958549222E-3</v>
      </c>
    </row>
    <row r="29" spans="1:8" ht="15" customHeight="1" x14ac:dyDescent="0.25">
      <c r="A29" s="34" t="s">
        <v>2759</v>
      </c>
      <c r="B29" s="97">
        <f>IF(ISERROR(HLOOKUP(A29,[1]BaseSAP!$B$4:$AA$372,369,0)),0,HLOOKUP(A29,[1]BaseSAP!$B$4:$AA$372,369,0))</f>
        <v>0</v>
      </c>
      <c r="C29" s="53">
        <v>2.0593830958549222E-3</v>
      </c>
    </row>
    <row r="30" spans="1:8" ht="15" customHeight="1" x14ac:dyDescent="0.25">
      <c r="A30" s="32" t="s">
        <v>2760</v>
      </c>
      <c r="B30" s="55">
        <f>IF(ISERROR(HLOOKUP(A30,[1]BaseSAP!$B$4:$AA$372,369,0)),0,HLOOKUP(A30,[1]BaseSAP!$B$4:$AA$372,369,0))</f>
        <v>0</v>
      </c>
      <c r="C30" s="54">
        <v>2.0593830958549222E-3</v>
      </c>
    </row>
    <row r="31" spans="1:8" ht="15" customHeight="1" x14ac:dyDescent="0.25">
      <c r="A31" s="34" t="s">
        <v>2761</v>
      </c>
      <c r="B31" s="97">
        <f>IF(ISERROR(HLOOKUP(A31,[1]BaseSAP!$B$4:$AA$372,369,0)),0,HLOOKUP(A31,[1]BaseSAP!$B$4:$AA$372,369,0))</f>
        <v>0</v>
      </c>
      <c r="C31" s="53">
        <v>2.0593830958549222E-3</v>
      </c>
    </row>
    <row r="32" spans="1:8" ht="15" customHeight="1" x14ac:dyDescent="0.25">
      <c r="A32" s="32" t="s">
        <v>2751</v>
      </c>
      <c r="B32" s="55">
        <f>IF(ISERROR(HLOOKUP(A32,[1]BaseSAP!$B$4:$AA$372,369,0)),0,HLOOKUP(A32,[1]BaseSAP!$B$4:$AA$372,369,0))</f>
        <v>0</v>
      </c>
      <c r="C32" s="54">
        <v>2.0593830958549222E-3</v>
      </c>
    </row>
    <row r="33" spans="1:3" ht="15" customHeight="1" x14ac:dyDescent="0.25">
      <c r="A33" s="34" t="s">
        <v>2762</v>
      </c>
      <c r="B33" s="97">
        <f>IF(ISERROR(HLOOKUP(A33,[1]BaseSAP!$B$4:$AA$372,369,0)),0,HLOOKUP(A33,[1]BaseSAP!$B$4:$AA$372,369,0))</f>
        <v>0</v>
      </c>
      <c r="C33" s="53">
        <v>2.0593830958549222E-3</v>
      </c>
    </row>
    <row r="34" spans="1:3" ht="15" customHeight="1" x14ac:dyDescent="0.25">
      <c r="A34" s="32" t="s">
        <v>2763</v>
      </c>
      <c r="B34" s="55">
        <f>IF(ISERROR(HLOOKUP(A34,[1]BaseSAP!$B$4:$AA$372,369,0)),0,HLOOKUP(A34,[1]BaseSAP!$B$4:$AA$372,369,0))</f>
        <v>0</v>
      </c>
      <c r="C34" s="54">
        <v>2.0593830958549222E-3</v>
      </c>
    </row>
    <row r="35" spans="1:3" ht="15" customHeight="1" x14ac:dyDescent="0.25">
      <c r="A35" s="34" t="s">
        <v>2764</v>
      </c>
      <c r="B35" s="97">
        <f>IF(ISERROR(HLOOKUP(A35,[1]BaseSAP!$B$4:$AA$372,369,0)),0,HLOOKUP(A35,[1]BaseSAP!$B$4:$AA$372,369,0))</f>
        <v>0</v>
      </c>
      <c r="C35" s="53">
        <v>2.0593830958549222E-3</v>
      </c>
    </row>
    <row r="36" spans="1:3" ht="15" customHeight="1" x14ac:dyDescent="0.25">
      <c r="A36" s="32" t="s">
        <v>2765</v>
      </c>
      <c r="B36" s="55">
        <f>IF(ISERROR(HLOOKUP(A36,[1]BaseSAP!$B$4:$AA$372,369,0)),0,HLOOKUP(A36,[1]BaseSAP!$B$4:$AA$372,369,0))</f>
        <v>0</v>
      </c>
      <c r="C36" s="54">
        <v>2.0593830958549222E-3</v>
      </c>
    </row>
    <row r="37" spans="1:3" ht="15" customHeight="1" x14ac:dyDescent="0.25">
      <c r="A37" s="34" t="s">
        <v>2766</v>
      </c>
      <c r="B37" s="97">
        <f>IF(ISERROR(HLOOKUP(A37,[1]BaseSAP!$B$4:$AA$372,369,0)),0,HLOOKUP(A37,[1]BaseSAP!$B$4:$AA$372,369,0))</f>
        <v>0</v>
      </c>
      <c r="C37" s="53">
        <v>2.0593830958549222E-3</v>
      </c>
    </row>
    <row r="38" spans="1:3" ht="15" customHeight="1" x14ac:dyDescent="0.25">
      <c r="A38" s="32" t="s">
        <v>2767</v>
      </c>
      <c r="B38" s="55">
        <f>IF(ISERROR(HLOOKUP(A38,[1]BaseSAP!$B$4:$AA$372,369,0)),0,HLOOKUP(A38,[1]BaseSAP!$B$4:$AA$372,369,0))</f>
        <v>0</v>
      </c>
      <c r="C38" s="54">
        <v>2.0593830958549222E-3</v>
      </c>
    </row>
    <row r="39" spans="1:3" ht="15" customHeight="1" x14ac:dyDescent="0.25">
      <c r="A39" s="34" t="s">
        <v>2768</v>
      </c>
      <c r="B39" s="97">
        <f>IF(ISERROR(HLOOKUP(A39,[1]BaseSAP!$B$4:$AA$372,369,0)),0,HLOOKUP(A39,[1]BaseSAP!$B$4:$AA$372,369,0))</f>
        <v>0</v>
      </c>
      <c r="C39" s="53">
        <v>2.0593830958549222E-3</v>
      </c>
    </row>
    <row r="40" spans="1:3" ht="15" customHeight="1" x14ac:dyDescent="0.25">
      <c r="A40" s="34" t="s">
        <v>2769</v>
      </c>
      <c r="B40" s="97">
        <f>IF(ISERROR(HLOOKUP(A40,[1]BaseSAP!$B$4:$AA$372,369,0)),0,HLOOKUP(A40,[1]BaseSAP!$B$4:$AA$372,369,0))</f>
        <v>0</v>
      </c>
      <c r="C40" s="53">
        <v>2.0593830958549222E-3</v>
      </c>
    </row>
    <row r="41" spans="1:3" ht="15" customHeight="1" x14ac:dyDescent="0.25">
      <c r="A41" s="32" t="s">
        <v>2770</v>
      </c>
      <c r="B41" s="55">
        <f>IF(ISERROR(HLOOKUP(A41,[1]BaseSAP!$B$4:$AA$372,369,0)),0,HLOOKUP(A41,[1]BaseSAP!$B$4:$AA$372,369,0))</f>
        <v>0</v>
      </c>
      <c r="C41" s="54">
        <v>2.0593830958549222E-3</v>
      </c>
    </row>
    <row r="42" spans="1:3" ht="15" customHeight="1" x14ac:dyDescent="0.25">
      <c r="A42" s="34" t="s">
        <v>2771</v>
      </c>
      <c r="B42" s="97">
        <f>IF(ISERROR(HLOOKUP(A42,[1]BaseSAP!$B$4:$AA$372,369,0)),0,HLOOKUP(A42,[1]BaseSAP!$B$4:$AA$372,369,0))</f>
        <v>0</v>
      </c>
      <c r="C42" s="53">
        <v>2.0593830958549222E-3</v>
      </c>
    </row>
    <row r="43" spans="1:3" ht="15" customHeight="1" x14ac:dyDescent="0.25">
      <c r="A43" s="32" t="s">
        <v>2772</v>
      </c>
      <c r="B43" s="55">
        <f>IF(ISERROR(HLOOKUP(A43,[1]BaseSAP!$B$4:$AA$372,369,0)),0,HLOOKUP(A43,[1]BaseSAP!$B$4:$AA$372,369,0))</f>
        <v>0</v>
      </c>
      <c r="C43" s="54">
        <v>2.0593830958549222E-3</v>
      </c>
    </row>
    <row r="44" spans="1:3" ht="15" customHeight="1" x14ac:dyDescent="0.25">
      <c r="A44" s="34" t="s">
        <v>2773</v>
      </c>
      <c r="B44" s="97">
        <f>IF(ISERROR(HLOOKUP(A44,[1]BaseSAP!$B$4:$AA$372,369,0)),0,HLOOKUP(A44,[1]BaseSAP!$B$4:$AA$372,369,0))</f>
        <v>0</v>
      </c>
      <c r="C44" s="53">
        <v>2.0593830958549222E-3</v>
      </c>
    </row>
    <row r="45" spans="1:3" ht="15" customHeight="1" x14ac:dyDescent="0.25">
      <c r="A45" s="32" t="s">
        <v>2774</v>
      </c>
      <c r="B45" s="55">
        <f>IF(ISERROR(HLOOKUP(A45,[1]BaseSAP!$B$4:$AA$372,369,0)),0,HLOOKUP(A45,[1]BaseSAP!$B$4:$AA$372,369,0))</f>
        <v>0</v>
      </c>
      <c r="C45" s="54">
        <v>2.0593830958549222E-3</v>
      </c>
    </row>
    <row r="46" spans="1:3" ht="15" customHeight="1" x14ac:dyDescent="0.25">
      <c r="A46" s="34" t="s">
        <v>2775</v>
      </c>
      <c r="B46" s="97">
        <f>IF(ISERROR(HLOOKUP(A46,[1]BaseSAP!$B$4:$AA$372,369,0)),0,HLOOKUP(A46,[1]BaseSAP!$B$4:$AA$372,369,0))</f>
        <v>0</v>
      </c>
      <c r="C46" s="53">
        <v>2.0593830958549222E-3</v>
      </c>
    </row>
    <row r="47" spans="1:3" ht="15" customHeight="1" x14ac:dyDescent="0.25">
      <c r="A47" s="32" t="s">
        <v>2776</v>
      </c>
      <c r="B47" s="55">
        <f>IF(ISERROR(HLOOKUP(A47,[1]BaseSAP!$B$4:$AA$372,369,0)),0,HLOOKUP(A47,[1]BaseSAP!$B$4:$AA$372,369,0))</f>
        <v>0</v>
      </c>
      <c r="C47" s="54">
        <v>2.0593830958549222E-3</v>
      </c>
    </row>
    <row r="48" spans="1:3" ht="15" customHeight="1" x14ac:dyDescent="0.25">
      <c r="A48" s="34" t="s">
        <v>2777</v>
      </c>
      <c r="B48" s="97">
        <f>IF(ISERROR(HLOOKUP(A48,[1]BaseSAP!$B$4:$AA$372,369,0)),0,HLOOKUP(A48,[1]BaseSAP!$B$4:$AA$372,369,0))</f>
        <v>0</v>
      </c>
      <c r="C48" s="53">
        <v>2.0593830958549222E-3</v>
      </c>
    </row>
    <row r="49" spans="1:4" ht="15" customHeight="1" x14ac:dyDescent="0.25">
      <c r="A49" s="32" t="s">
        <v>2778</v>
      </c>
      <c r="B49" s="55">
        <f>IF(ISERROR(HLOOKUP(A49,[1]BaseSAP!$B$4:$AA$372,369,0)),0,HLOOKUP(A49,[1]BaseSAP!$B$4:$AA$372,369,0))</f>
        <v>0</v>
      </c>
      <c r="C49" s="54">
        <v>2.0593830958549222E-3</v>
      </c>
    </row>
    <row r="50" spans="1:4" ht="15" customHeight="1" x14ac:dyDescent="0.25">
      <c r="A50" s="34" t="s">
        <v>2779</v>
      </c>
      <c r="B50" s="97">
        <f>IF(ISERROR(HLOOKUP(A50,[1]BaseSAP!$B$4:$AA$372,369,0)),0,HLOOKUP(A50,[1]BaseSAP!$B$4:$AA$372,369,0))</f>
        <v>0</v>
      </c>
      <c r="C50" s="53">
        <v>2.0593830958549222E-3</v>
      </c>
    </row>
    <row r="51" spans="1:4" ht="15" customHeight="1" x14ac:dyDescent="0.25">
      <c r="A51" s="32" t="s">
        <v>2780</v>
      </c>
      <c r="B51" s="55">
        <f>IF(ISERROR(HLOOKUP(A51,[1]BaseSAP!$B$4:$AA$372,369,0)),0,HLOOKUP(A51,[1]BaseSAP!$B$4:$AA$372,369,0))</f>
        <v>0</v>
      </c>
      <c r="C51" s="54">
        <v>2.0593830958549222E-3</v>
      </c>
    </row>
    <row r="52" spans="1:4" ht="15" customHeight="1" x14ac:dyDescent="0.25">
      <c r="A52" s="34" t="s">
        <v>2781</v>
      </c>
      <c r="B52" s="97">
        <f>IF(ISERROR(HLOOKUP(A52,[1]BaseSAP!$B$4:$AA$372,369,0)),0,HLOOKUP(A52,[1]BaseSAP!$B$4:$AA$372,369,0))</f>
        <v>0</v>
      </c>
      <c r="C52" s="53">
        <v>2.0593830958549222E-3</v>
      </c>
    </row>
    <row r="53" spans="1:4" ht="15" customHeight="1" x14ac:dyDescent="0.25">
      <c r="A53" s="38" t="s">
        <v>2649</v>
      </c>
      <c r="B53" s="55">
        <f>SUM(B5:B52)</f>
        <v>0</v>
      </c>
      <c r="C53" s="56">
        <v>2.0593830958549222E-3</v>
      </c>
    </row>
    <row r="55" spans="1:4" ht="28.5" customHeight="1" x14ac:dyDescent="0.25">
      <c r="A55" s="114" t="s">
        <v>2782</v>
      </c>
      <c r="B55" s="114"/>
      <c r="C55" s="114"/>
      <c r="D55" s="114"/>
    </row>
    <row r="57" spans="1:4" x14ac:dyDescent="0.25">
      <c r="A57" t="s">
        <v>10</v>
      </c>
    </row>
    <row r="58" spans="1:4" x14ac:dyDescent="0.25">
      <c r="A58" s="70" t="s">
        <v>3045</v>
      </c>
    </row>
    <row r="59" spans="1:4" x14ac:dyDescent="0.25">
      <c r="A59" s="70" t="s">
        <v>3046</v>
      </c>
    </row>
    <row r="60" spans="1:4" x14ac:dyDescent="0.25">
      <c r="A60" s="110" t="s">
        <v>3054</v>
      </c>
      <c r="B60" s="110"/>
      <c r="C60" s="110"/>
    </row>
  </sheetData>
  <mergeCells count="3">
    <mergeCell ref="E24:H26"/>
    <mergeCell ref="A60:C60"/>
    <mergeCell ref="A55:D55"/>
  </mergeCells>
  <pageMargins left="0.70866141732283472" right="0.70866141732283472" top="0.74803149606299213" bottom="0.74803149606299213" header="0.31496062992125984" footer="0.31496062992125984"/>
  <pageSetup scale="62"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view="pageBreakPreview" zoomScale="70" zoomScaleNormal="55" zoomScaleSheetLayoutView="70" workbookViewId="0">
      <selection activeCell="A26" sqref="A26"/>
    </sheetView>
  </sheetViews>
  <sheetFormatPr baseColWidth="10" defaultRowHeight="15" x14ac:dyDescent="0.25"/>
  <cols>
    <col min="1" max="1" width="52.7109375" customWidth="1"/>
    <col min="4" max="4" width="16" customWidth="1"/>
    <col min="6" max="6" width="19.28515625" bestFit="1" customWidth="1"/>
  </cols>
  <sheetData>
    <row r="1" spans="1:8" s="8" customFormat="1" x14ac:dyDescent="0.25">
      <c r="A1" s="10" t="s">
        <v>3055</v>
      </c>
      <c r="H1" s="10"/>
    </row>
    <row r="2" spans="1:8" x14ac:dyDescent="0.25">
      <c r="A2" s="1" t="s">
        <v>2838</v>
      </c>
    </row>
    <row r="3" spans="1:8" x14ac:dyDescent="0.25">
      <c r="A3" t="s">
        <v>3052</v>
      </c>
    </row>
    <row r="4" spans="1:8" x14ac:dyDescent="0.25">
      <c r="A4" s="115" t="s">
        <v>2839</v>
      </c>
      <c r="B4" s="116"/>
      <c r="C4" s="116"/>
      <c r="D4" s="116"/>
      <c r="E4" s="116"/>
      <c r="F4" s="116"/>
      <c r="G4" s="116"/>
      <c r="H4" s="116"/>
    </row>
    <row r="5" spans="1:8" ht="45" x14ac:dyDescent="0.25">
      <c r="A5" s="51" t="s">
        <v>2840</v>
      </c>
      <c r="B5" s="2" t="s">
        <v>2841</v>
      </c>
      <c r="C5" s="2" t="s">
        <v>2842</v>
      </c>
      <c r="D5" s="2" t="s">
        <v>3024</v>
      </c>
      <c r="E5" s="2" t="s">
        <v>2843</v>
      </c>
      <c r="F5" s="2" t="s">
        <v>2844</v>
      </c>
      <c r="G5" s="2" t="s">
        <v>2845</v>
      </c>
      <c r="H5" s="2" t="s">
        <v>2846</v>
      </c>
    </row>
    <row r="6" spans="1:8" x14ac:dyDescent="0.25">
      <c r="A6">
        <v>0</v>
      </c>
      <c r="B6" s="15" t="s">
        <v>2847</v>
      </c>
      <c r="C6" s="15" t="s">
        <v>2847</v>
      </c>
      <c r="D6" s="15" t="s">
        <v>2847</v>
      </c>
      <c r="E6" s="15" t="s">
        <v>2847</v>
      </c>
      <c r="F6" s="57" t="s">
        <v>2847</v>
      </c>
      <c r="G6" s="57" t="s">
        <v>2847</v>
      </c>
      <c r="H6" s="57" t="s">
        <v>2847</v>
      </c>
    </row>
    <row r="7" spans="1:8" x14ac:dyDescent="0.25">
      <c r="B7" s="12"/>
      <c r="C7" s="12"/>
      <c r="D7" s="12"/>
      <c r="E7" s="12"/>
      <c r="F7" s="58"/>
      <c r="G7" s="58"/>
      <c r="H7" s="58"/>
    </row>
    <row r="8" spans="1:8" x14ac:dyDescent="0.25">
      <c r="B8" s="15"/>
      <c r="C8" s="15"/>
      <c r="D8" s="15"/>
      <c r="E8" s="15"/>
      <c r="F8" s="57"/>
      <c r="G8" s="57"/>
      <c r="H8" s="57"/>
    </row>
    <row r="9" spans="1:8" x14ac:dyDescent="0.25">
      <c r="B9" s="12"/>
      <c r="C9" s="12"/>
      <c r="D9" s="12"/>
      <c r="E9" s="12"/>
      <c r="F9" s="58"/>
      <c r="G9" s="58"/>
      <c r="H9" s="58"/>
    </row>
    <row r="10" spans="1:8" x14ac:dyDescent="0.25">
      <c r="B10" s="15"/>
      <c r="C10" s="15"/>
      <c r="D10" s="15"/>
      <c r="E10" s="15"/>
      <c r="F10" s="57"/>
      <c r="G10" s="57"/>
      <c r="H10" s="57"/>
    </row>
    <row r="11" spans="1:8" x14ac:dyDescent="0.25">
      <c r="B11" s="12"/>
      <c r="C11" s="12"/>
      <c r="D11" s="12"/>
      <c r="E11" s="12"/>
      <c r="F11" s="58"/>
      <c r="G11" s="58"/>
      <c r="H11" s="58"/>
    </row>
    <row r="12" spans="1:8" x14ac:dyDescent="0.25">
      <c r="B12" s="15"/>
      <c r="C12" s="15"/>
      <c r="D12" s="15"/>
      <c r="E12" s="15"/>
      <c r="F12" s="57"/>
      <c r="G12" s="57"/>
      <c r="H12" s="57"/>
    </row>
    <row r="13" spans="1:8" x14ac:dyDescent="0.25">
      <c r="B13" s="12"/>
      <c r="C13" s="12"/>
      <c r="D13" s="12"/>
      <c r="E13" s="12"/>
      <c r="F13" s="58"/>
      <c r="G13" s="58"/>
      <c r="H13" s="58"/>
    </row>
    <row r="14" spans="1:8" x14ac:dyDescent="0.25">
      <c r="A14" s="3"/>
      <c r="B14" s="15"/>
      <c r="C14" s="15"/>
      <c r="D14" s="15"/>
      <c r="E14" s="15"/>
      <c r="F14" s="57"/>
      <c r="G14" s="57"/>
      <c r="H14" s="57"/>
    </row>
    <row r="15" spans="1:8" x14ac:dyDescent="0.25">
      <c r="B15" s="12"/>
      <c r="C15" s="12"/>
      <c r="D15" s="12"/>
      <c r="E15" s="12"/>
      <c r="F15" s="58"/>
      <c r="G15" s="58"/>
      <c r="H15" s="58"/>
    </row>
    <row r="16" spans="1:8" x14ac:dyDescent="0.25">
      <c r="B16" s="15"/>
      <c r="C16" s="15"/>
      <c r="D16" s="15"/>
      <c r="E16" s="15"/>
      <c r="F16" s="57"/>
      <c r="G16" s="57"/>
      <c r="H16" s="57"/>
    </row>
    <row r="17" spans="1:8" x14ac:dyDescent="0.25">
      <c r="B17" s="12"/>
      <c r="C17" s="12"/>
      <c r="D17" s="12"/>
      <c r="E17" s="12"/>
      <c r="F17" s="58"/>
      <c r="G17" s="58"/>
      <c r="H17" s="58"/>
    </row>
    <row r="19" spans="1:8" ht="15" customHeight="1" x14ac:dyDescent="0.25">
      <c r="A19" s="115" t="s">
        <v>2848</v>
      </c>
      <c r="B19" s="116"/>
      <c r="C19" s="116"/>
      <c r="D19" s="116"/>
      <c r="E19" s="116"/>
      <c r="F19" s="116"/>
      <c r="G19" s="116"/>
      <c r="H19" s="116"/>
    </row>
    <row r="20" spans="1:8" ht="30" customHeight="1" x14ac:dyDescent="0.25">
      <c r="A20" s="51" t="s">
        <v>2840</v>
      </c>
      <c r="B20" s="2" t="s">
        <v>2841</v>
      </c>
      <c r="C20" s="2" t="s">
        <v>2842</v>
      </c>
      <c r="D20" s="2" t="s">
        <v>3024</v>
      </c>
      <c r="E20" s="2" t="s">
        <v>2843</v>
      </c>
      <c r="F20" s="2" t="s">
        <v>2844</v>
      </c>
      <c r="G20" s="2" t="s">
        <v>2845</v>
      </c>
      <c r="H20" s="2" t="s">
        <v>2846</v>
      </c>
    </row>
    <row r="21" spans="1:8" ht="15" customHeight="1" x14ac:dyDescent="0.25">
      <c r="A21">
        <v>0</v>
      </c>
      <c r="B21" s="15" t="s">
        <v>2847</v>
      </c>
      <c r="C21" s="15" t="s">
        <v>2847</v>
      </c>
      <c r="D21" s="15" t="s">
        <v>2847</v>
      </c>
      <c r="E21" s="15" t="s">
        <v>2847</v>
      </c>
      <c r="F21" s="57" t="s">
        <v>2847</v>
      </c>
      <c r="G21" s="57" t="s">
        <v>2847</v>
      </c>
      <c r="H21" s="57" t="s">
        <v>2847</v>
      </c>
    </row>
    <row r="22" spans="1:8" x14ac:dyDescent="0.25">
      <c r="B22" s="12"/>
      <c r="C22" s="12"/>
      <c r="D22" s="12"/>
      <c r="E22" s="12"/>
      <c r="F22" s="58"/>
      <c r="G22" s="58"/>
      <c r="H22" s="58"/>
    </row>
    <row r="23" spans="1:8" x14ac:dyDescent="0.25">
      <c r="B23" s="15"/>
      <c r="C23" s="15"/>
      <c r="D23" s="15"/>
      <c r="E23" s="15"/>
      <c r="F23" s="57"/>
      <c r="G23" s="57"/>
      <c r="H23" s="57"/>
    </row>
    <row r="24" spans="1:8" x14ac:dyDescent="0.25">
      <c r="B24" s="12"/>
      <c r="C24" s="12"/>
      <c r="D24" s="12"/>
      <c r="E24" s="12"/>
      <c r="F24" s="58"/>
      <c r="G24" s="58"/>
      <c r="H24" s="58"/>
    </row>
    <row r="25" spans="1:8" x14ac:dyDescent="0.25">
      <c r="B25" s="15"/>
      <c r="C25" s="15"/>
      <c r="D25" s="15"/>
      <c r="E25" s="15"/>
      <c r="F25" s="57"/>
      <c r="G25" s="57"/>
      <c r="H25" s="57"/>
    </row>
    <row r="26" spans="1:8" x14ac:dyDescent="0.25">
      <c r="B26" s="12"/>
      <c r="C26" s="12"/>
      <c r="D26" s="12"/>
      <c r="E26" s="12"/>
      <c r="F26" s="58"/>
      <c r="G26" s="58"/>
      <c r="H26" s="58"/>
    </row>
    <row r="27" spans="1:8" x14ac:dyDescent="0.25">
      <c r="B27" s="15"/>
      <c r="C27" s="15"/>
      <c r="D27" s="15"/>
      <c r="E27" s="15"/>
      <c r="F27" s="57"/>
      <c r="G27" s="57"/>
      <c r="H27" s="57"/>
    </row>
    <row r="28" spans="1:8" x14ac:dyDescent="0.25">
      <c r="B28" s="12"/>
      <c r="C28" s="12"/>
      <c r="D28" s="12"/>
      <c r="E28" s="12"/>
      <c r="F28" s="58"/>
      <c r="G28" s="58"/>
      <c r="H28" s="58"/>
    </row>
    <row r="29" spans="1:8" x14ac:dyDescent="0.25">
      <c r="A29" s="3"/>
      <c r="B29" s="15"/>
      <c r="C29" s="15"/>
      <c r="D29" s="15"/>
      <c r="E29" s="15"/>
      <c r="F29" s="57"/>
      <c r="G29" s="57"/>
      <c r="H29" s="57"/>
    </row>
    <row r="30" spans="1:8" x14ac:dyDescent="0.25">
      <c r="B30" s="12"/>
      <c r="C30" s="12"/>
      <c r="D30" s="12"/>
      <c r="E30" s="12"/>
      <c r="F30" s="58"/>
      <c r="G30" s="58"/>
      <c r="H30" s="58"/>
    </row>
    <row r="31" spans="1:8" x14ac:dyDescent="0.25">
      <c r="B31" s="15"/>
      <c r="C31" s="15"/>
      <c r="D31" s="15"/>
      <c r="E31" s="15"/>
      <c r="F31" s="57"/>
      <c r="G31" s="57"/>
      <c r="H31" s="57"/>
    </row>
    <row r="32" spans="1:8" x14ac:dyDescent="0.25">
      <c r="B32" s="12"/>
      <c r="C32" s="12"/>
      <c r="D32" s="12"/>
      <c r="E32" s="12"/>
      <c r="F32" s="58"/>
      <c r="G32" s="58"/>
      <c r="H32" s="58"/>
    </row>
    <row r="34" spans="1:1" x14ac:dyDescent="0.25">
      <c r="A34" s="23"/>
    </row>
    <row r="36" spans="1:1" x14ac:dyDescent="0.25">
      <c r="A36" t="s">
        <v>10</v>
      </c>
    </row>
    <row r="37" spans="1:1" x14ac:dyDescent="0.25">
      <c r="A37" s="70" t="s">
        <v>3045</v>
      </c>
    </row>
    <row r="38" spans="1:1" x14ac:dyDescent="0.25">
      <c r="A38" s="70" t="s">
        <v>3046</v>
      </c>
    </row>
    <row r="39" spans="1:1" x14ac:dyDescent="0.25">
      <c r="A39" s="70" t="s">
        <v>3054</v>
      </c>
    </row>
  </sheetData>
  <mergeCells count="2">
    <mergeCell ref="A4:H4"/>
    <mergeCell ref="A19:H19"/>
  </mergeCells>
  <printOptions horizontalCentered="1"/>
  <pageMargins left="0" right="0" top="0" bottom="0" header="0" footer="0"/>
  <pageSetup scale="86"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7"/>
  <sheetViews>
    <sheetView topLeftCell="AG1" zoomScale="70" zoomScaleNormal="70" zoomScaleSheetLayoutView="130" workbookViewId="0">
      <selection activeCell="AV22" sqref="AV22"/>
    </sheetView>
  </sheetViews>
  <sheetFormatPr baseColWidth="10" defaultColWidth="12.42578125" defaultRowHeight="15" x14ac:dyDescent="0.25"/>
  <cols>
    <col min="1" max="1" width="11.140625" style="8" customWidth="1"/>
    <col min="2" max="2" width="8.28515625" style="8" customWidth="1"/>
    <col min="3" max="3" width="8.7109375" style="8" customWidth="1"/>
    <col min="4" max="4" width="10.140625" style="8" customWidth="1"/>
    <col min="5" max="5" width="9.140625" style="8" customWidth="1"/>
    <col min="6" max="7" width="12.85546875" style="8" customWidth="1"/>
    <col min="8" max="8" width="14" style="8" customWidth="1"/>
    <col min="9" max="9" width="13.7109375" style="8" customWidth="1"/>
    <col min="10" max="10" width="18.28515625" style="8" customWidth="1"/>
    <col min="11" max="11" width="19.28515625" style="8" customWidth="1"/>
    <col min="12" max="12" width="13.42578125" style="8" customWidth="1"/>
    <col min="13" max="13" width="10.42578125" style="8" customWidth="1"/>
    <col min="14" max="14" width="12.5703125" style="8" customWidth="1"/>
    <col min="15" max="15" width="12.7109375" style="8" customWidth="1"/>
    <col min="16" max="16" width="15.28515625" style="8" customWidth="1"/>
    <col min="17" max="17" width="16.7109375" style="8" customWidth="1"/>
    <col min="18" max="18" width="14" style="8" customWidth="1"/>
    <col min="19" max="19" width="12" style="8" customWidth="1"/>
    <col min="20" max="20" width="8" style="8" customWidth="1"/>
    <col min="21" max="21" width="15.7109375" style="8" customWidth="1"/>
    <col min="22" max="22" width="11.28515625" style="8" customWidth="1"/>
    <col min="23" max="23" width="11.5703125" style="8" customWidth="1"/>
    <col min="24" max="24" width="15.7109375" style="8" customWidth="1"/>
    <col min="25" max="25" width="11.7109375" style="8" customWidth="1"/>
    <col min="26" max="26" width="12.28515625" style="8" customWidth="1"/>
    <col min="27" max="27" width="8.28515625" style="8" customWidth="1"/>
    <col min="28" max="28" width="17.5703125" style="8" customWidth="1"/>
    <col min="29" max="29" width="11.5703125" style="8" customWidth="1"/>
    <col min="30" max="30" width="18.85546875" style="8" customWidth="1"/>
    <col min="31" max="31" width="17.5703125" style="8" customWidth="1"/>
    <col min="32" max="32" width="25.85546875" style="8" customWidth="1"/>
    <col min="33" max="33" width="15.140625" style="8" customWidth="1"/>
    <col min="34" max="34" width="13.7109375" style="8" customWidth="1"/>
    <col min="35" max="35" width="16" style="8" customWidth="1"/>
    <col min="36" max="36" width="14.7109375" style="8" customWidth="1"/>
    <col min="37" max="37" width="12.5703125" style="8" customWidth="1"/>
    <col min="38" max="38" width="11.5703125" style="8" customWidth="1"/>
    <col min="39" max="39" width="10.85546875" style="8" customWidth="1"/>
    <col min="40" max="40" width="15.42578125" style="8" customWidth="1"/>
    <col min="41" max="41" width="12.42578125" style="8" customWidth="1"/>
    <col min="42" max="42" width="12.5703125" style="8" customWidth="1"/>
    <col min="43" max="44" width="14.140625" style="8" customWidth="1"/>
    <col min="45" max="45" width="12.28515625" style="8" customWidth="1"/>
    <col min="46" max="46" width="17.5703125" style="8" customWidth="1"/>
    <col min="47" max="47" width="15" style="8" customWidth="1"/>
    <col min="48" max="48" width="16.5703125" style="8" customWidth="1"/>
    <col min="49" max="16384" width="12.42578125" style="8"/>
  </cols>
  <sheetData>
    <row r="1" spans="1:48" x14ac:dyDescent="0.25">
      <c r="A1" s="10" t="s">
        <v>3055</v>
      </c>
      <c r="H1" s="10"/>
    </row>
    <row r="2" spans="1:48" x14ac:dyDescent="0.25">
      <c r="A2" s="7" t="s">
        <v>2783</v>
      </c>
    </row>
    <row r="3" spans="1:48" x14ac:dyDescent="0.25">
      <c r="A3" s="8" t="s">
        <v>3052</v>
      </c>
    </row>
    <row r="4" spans="1:48" ht="15" customHeight="1" x14ac:dyDescent="0.25">
      <c r="A4" s="117" t="s">
        <v>2784</v>
      </c>
      <c r="B4" s="117" t="s">
        <v>2785</v>
      </c>
      <c r="C4" s="119" t="s">
        <v>2786</v>
      </c>
      <c r="D4" s="120"/>
      <c r="E4" s="120"/>
      <c r="F4" s="120"/>
      <c r="G4" s="120"/>
      <c r="H4" s="120"/>
      <c r="I4" s="120"/>
      <c r="J4" s="117" t="s">
        <v>2787</v>
      </c>
      <c r="K4" s="117" t="s">
        <v>2788</v>
      </c>
      <c r="L4" s="119" t="s">
        <v>2789</v>
      </c>
      <c r="M4" s="120"/>
      <c r="N4" s="120"/>
      <c r="O4" s="120"/>
      <c r="P4" s="120"/>
      <c r="Q4" s="120"/>
      <c r="R4" s="120"/>
      <c r="S4" s="119" t="s">
        <v>2790</v>
      </c>
      <c r="T4" s="120"/>
      <c r="U4" s="120"/>
      <c r="V4" s="120"/>
      <c r="W4" s="119" t="s">
        <v>2791</v>
      </c>
      <c r="X4" s="120"/>
      <c r="Y4" s="120"/>
      <c r="Z4" s="119" t="s">
        <v>2792</v>
      </c>
      <c r="AA4" s="120"/>
      <c r="AB4" s="120"/>
      <c r="AC4" s="120"/>
      <c r="AD4" s="117" t="s">
        <v>2793</v>
      </c>
      <c r="AE4" s="117" t="s">
        <v>2794</v>
      </c>
      <c r="AF4" s="117" t="s">
        <v>2795</v>
      </c>
      <c r="AG4" s="117" t="s">
        <v>2796</v>
      </c>
      <c r="AH4" s="119" t="s">
        <v>2901</v>
      </c>
      <c r="AI4" s="120"/>
      <c r="AJ4" s="120"/>
      <c r="AK4" s="120"/>
      <c r="AL4" s="119" t="s">
        <v>2902</v>
      </c>
      <c r="AM4" s="120"/>
      <c r="AN4" s="120"/>
      <c r="AO4" s="120"/>
      <c r="AP4" s="119" t="s">
        <v>2902</v>
      </c>
      <c r="AQ4" s="120"/>
      <c r="AR4" s="120"/>
      <c r="AS4" s="120"/>
      <c r="AT4" s="117" t="s">
        <v>2793</v>
      </c>
      <c r="AU4" s="117" t="s">
        <v>2903</v>
      </c>
      <c r="AV4" s="117" t="s">
        <v>2904</v>
      </c>
    </row>
    <row r="5" spans="1:48" s="135" customFormat="1" ht="78" customHeight="1" x14ac:dyDescent="0.25">
      <c r="A5" s="118"/>
      <c r="B5" s="118"/>
      <c r="C5" s="84" t="s">
        <v>2797</v>
      </c>
      <c r="D5" s="85" t="s">
        <v>2798</v>
      </c>
      <c r="E5" s="85" t="s">
        <v>2799</v>
      </c>
      <c r="F5" s="85" t="s">
        <v>2800</v>
      </c>
      <c r="G5" s="85" t="s">
        <v>2801</v>
      </c>
      <c r="H5" s="85" t="s">
        <v>2802</v>
      </c>
      <c r="I5" s="85" t="s">
        <v>2803</v>
      </c>
      <c r="J5" s="118"/>
      <c r="K5" s="118"/>
      <c r="L5" s="84" t="s">
        <v>2797</v>
      </c>
      <c r="M5" s="85" t="s">
        <v>2798</v>
      </c>
      <c r="N5" s="85" t="s">
        <v>2799</v>
      </c>
      <c r="O5" s="85" t="s">
        <v>2800</v>
      </c>
      <c r="P5" s="85" t="s">
        <v>2801</v>
      </c>
      <c r="Q5" s="85" t="s">
        <v>2802</v>
      </c>
      <c r="R5" s="85" t="s">
        <v>2803</v>
      </c>
      <c r="S5" s="84" t="s">
        <v>2804</v>
      </c>
      <c r="T5" s="85" t="s">
        <v>2805</v>
      </c>
      <c r="U5" s="85" t="s">
        <v>2802</v>
      </c>
      <c r="V5" s="85" t="s">
        <v>2803</v>
      </c>
      <c r="W5" s="84" t="s">
        <v>2804</v>
      </c>
      <c r="X5" s="85" t="s">
        <v>2802</v>
      </c>
      <c r="Y5" s="85" t="s">
        <v>2803</v>
      </c>
      <c r="Z5" s="84" t="s">
        <v>2804</v>
      </c>
      <c r="AA5" s="85" t="s">
        <v>2805</v>
      </c>
      <c r="AB5" s="85" t="s">
        <v>2802</v>
      </c>
      <c r="AC5" s="85" t="s">
        <v>2803</v>
      </c>
      <c r="AD5" s="118"/>
      <c r="AE5" s="118"/>
      <c r="AF5" s="118"/>
      <c r="AG5" s="118"/>
      <c r="AH5" s="84" t="s">
        <v>2804</v>
      </c>
      <c r="AI5" s="85" t="s">
        <v>2805</v>
      </c>
      <c r="AJ5" s="85" t="s">
        <v>2802</v>
      </c>
      <c r="AK5" s="85" t="s">
        <v>2803</v>
      </c>
      <c r="AL5" s="84" t="s">
        <v>2804</v>
      </c>
      <c r="AM5" s="85" t="s">
        <v>2805</v>
      </c>
      <c r="AN5" s="85" t="s">
        <v>2802</v>
      </c>
      <c r="AO5" s="85" t="s">
        <v>2803</v>
      </c>
      <c r="AP5" s="84" t="s">
        <v>2804</v>
      </c>
      <c r="AQ5" s="85" t="s">
        <v>2805</v>
      </c>
      <c r="AR5" s="85" t="s">
        <v>2802</v>
      </c>
      <c r="AS5" s="85" t="s">
        <v>2803</v>
      </c>
      <c r="AT5" s="118"/>
      <c r="AU5" s="118"/>
      <c r="AV5" s="118"/>
    </row>
    <row r="6" spans="1:48" s="134" customFormat="1" ht="60" customHeight="1" x14ac:dyDescent="0.25">
      <c r="A6" s="132" t="s">
        <v>2806</v>
      </c>
      <c r="B6" s="132" t="s">
        <v>2807</v>
      </c>
      <c r="C6" s="88" t="s">
        <v>2808</v>
      </c>
      <c r="D6" s="88" t="s">
        <v>2030</v>
      </c>
      <c r="E6" s="133" t="s">
        <v>2895</v>
      </c>
      <c r="F6" s="88" t="s">
        <v>220</v>
      </c>
      <c r="G6" s="88" t="s">
        <v>402</v>
      </c>
      <c r="H6" s="86" t="s">
        <v>2809</v>
      </c>
      <c r="I6" s="88">
        <v>5552372478</v>
      </c>
      <c r="J6" s="88" t="s">
        <v>2810</v>
      </c>
      <c r="K6" s="88" t="s">
        <v>2905</v>
      </c>
      <c r="L6" s="88" t="s">
        <v>2808</v>
      </c>
      <c r="M6" s="88" t="s">
        <v>2030</v>
      </c>
      <c r="N6" s="133" t="s">
        <v>2895</v>
      </c>
      <c r="O6" s="88" t="s">
        <v>220</v>
      </c>
      <c r="P6" s="88" t="s">
        <v>402</v>
      </c>
      <c r="Q6" s="86" t="s">
        <v>2809</v>
      </c>
      <c r="R6" s="88">
        <v>5552372478</v>
      </c>
      <c r="S6" s="88" t="s">
        <v>2847</v>
      </c>
      <c r="T6" s="88" t="s">
        <v>2847</v>
      </c>
      <c r="U6" s="88" t="s">
        <v>2847</v>
      </c>
      <c r="V6" s="88" t="s">
        <v>2847</v>
      </c>
      <c r="W6" s="88" t="s">
        <v>2847</v>
      </c>
      <c r="X6" s="88" t="s">
        <v>2847</v>
      </c>
      <c r="Y6" s="88" t="s">
        <v>2847</v>
      </c>
      <c r="Z6" s="88" t="s">
        <v>2847</v>
      </c>
      <c r="AA6" s="88" t="s">
        <v>2847</v>
      </c>
      <c r="AB6" s="88" t="s">
        <v>2847</v>
      </c>
      <c r="AC6" s="88" t="s">
        <v>2847</v>
      </c>
      <c r="AD6" s="88">
        <v>0</v>
      </c>
      <c r="AE6" s="88" t="s">
        <v>2847</v>
      </c>
      <c r="AF6" s="88" t="s">
        <v>2847</v>
      </c>
      <c r="AG6" s="88" t="s">
        <v>2847</v>
      </c>
      <c r="AH6" s="88" t="s">
        <v>2810</v>
      </c>
      <c r="AI6" s="88" t="s">
        <v>2905</v>
      </c>
      <c r="AJ6" s="86" t="s">
        <v>2906</v>
      </c>
      <c r="AK6" s="88">
        <v>52278714</v>
      </c>
      <c r="AL6" s="88" t="s">
        <v>2907</v>
      </c>
      <c r="AM6" s="88" t="s">
        <v>2908</v>
      </c>
      <c r="AN6" s="86" t="s">
        <v>2909</v>
      </c>
      <c r="AO6" s="88" t="s">
        <v>2910</v>
      </c>
      <c r="AP6" s="88" t="s">
        <v>2911</v>
      </c>
      <c r="AQ6" s="88" t="s">
        <v>2912</v>
      </c>
      <c r="AR6" s="86" t="s">
        <v>2896</v>
      </c>
      <c r="AS6" s="88" t="s">
        <v>2913</v>
      </c>
      <c r="AT6" s="88">
        <v>0</v>
      </c>
      <c r="AU6" s="88">
        <v>0</v>
      </c>
      <c r="AV6" s="88">
        <v>0</v>
      </c>
    </row>
    <row r="7" spans="1:48" x14ac:dyDescent="0.2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row>
    <row r="8" spans="1:48" x14ac:dyDescent="0.2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row>
    <row r="9" spans="1:48" x14ac:dyDescent="0.25">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row>
    <row r="10" spans="1:48"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x14ac:dyDescent="0.25">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row>
    <row r="12" spans="1:48"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row>
    <row r="14" spans="1:48" x14ac:dyDescent="0.25">
      <c r="A14" s="8" t="s">
        <v>10</v>
      </c>
    </row>
    <row r="15" spans="1:48" x14ac:dyDescent="0.25">
      <c r="A15" s="70" t="s">
        <v>3045</v>
      </c>
    </row>
    <row r="16" spans="1:48" x14ac:dyDescent="0.25">
      <c r="A16" s="70" t="s">
        <v>3046</v>
      </c>
    </row>
    <row r="17" spans="1:1" x14ac:dyDescent="0.25">
      <c r="A17" s="70" t="s">
        <v>3054</v>
      </c>
    </row>
  </sheetData>
  <mergeCells count="19">
    <mergeCell ref="AF4:AF5"/>
    <mergeCell ref="A4:A5"/>
    <mergeCell ref="B4:B5"/>
    <mergeCell ref="C4:I4"/>
    <mergeCell ref="J4:J5"/>
    <mergeCell ref="K4:K5"/>
    <mergeCell ref="L4:R4"/>
    <mergeCell ref="S4:V4"/>
    <mergeCell ref="W4:Y4"/>
    <mergeCell ref="Z4:AC4"/>
    <mergeCell ref="AD4:AD5"/>
    <mergeCell ref="AE4:AE5"/>
    <mergeCell ref="AV4:AV5"/>
    <mergeCell ref="AG4:AG5"/>
    <mergeCell ref="AH4:AK4"/>
    <mergeCell ref="AL4:AO4"/>
    <mergeCell ref="AP4:AS4"/>
    <mergeCell ref="AT4:AT5"/>
    <mergeCell ref="AU4:AU5"/>
  </mergeCells>
  <hyperlinks>
    <hyperlink ref="H6" r:id="rId1"/>
    <hyperlink ref="Q6" r:id="rId2"/>
  </hyperlinks>
  <printOptions horizontalCentered="1"/>
  <pageMargins left="0" right="0" top="0" bottom="0" header="0" footer="0"/>
  <pageSetup scale="20" orientation="landscape" r:id="rId3"/>
  <colBreaks count="2" manualBreakCount="2">
    <brk id="18" max="1048575" man="1"/>
    <brk id="33" max="1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echa_x0020_de_x0020_creación xmlns="04cb2633-52b8-4562-b44a-c4296c4ae02d">2017-02-24T06:00:00+00:00</Fecha_x0020_de_x0020_creación>
    <Autor xmlns="04cb2633-52b8-4562-b44a-c4296c4ae02d">Banco de México. Comité de Transparencia.</Autor>
    <Fecha_x0020_de_x0020_publicación xmlns="04cb2633-52b8-4562-b44a-c4296c4ae02d">2017-02-24T06:00:00+00:00</Fecha_x0020_de_x0020_publicación>
    <Tema xmlns="04cb2633-52b8-4562-b44a-c4296c4ae02d">Jurídico-Legal</Tema>
    <Archivo_x0020_origen xmlns="04cb2633-52b8-4562-b44a-c4296c4ae02d">Trámite</Archivo_x0020_origen>
    <Clasificación xmlns="04cb2633-52b8-4562-b44a-c4296c4ae02d">Pública</Clasificación>
    <Ubicación_x0020_física xmlns="04cb2633-52b8-4562-b44a-c4296c4ae02d" xsi:nil="true"/>
    <IconOverlay xmlns="http://schemas.microsoft.com/sharepoint/v4" xsi:nil="true"/>
    <Fecha_x0020_de_x0020_revisión xmlns="04cb2633-52b8-4562-b44a-c4296c4ae02d">2018-02-24T06:00:00+00:00</Fecha_x0020_de_x0020_revisión>
    <Formato xmlns="04cb2633-52b8-4562-b44a-c4296c4ae02d">
      <Value>Electrónico</Value>
    </Formato>
    <IdContenedor xmlns="04cb2633-52b8-4562-b44a-c4296c4ae02d" xsi:nil="true"/>
    <Serie xmlns="04cb2633-52b8-4562-b44a-c4296c4ae02d">Secretariado de comité</Serie>
    <Fecha_x0020_de_x0020_baja xmlns="04cb2633-52b8-4562-b44a-c4296c4ae02d">2037-02-24T06:00:00+00:00</Fecha_x0020_de_x0020_baja>
    <Categoria xmlns="04cb2633-52b8-4562-b44a-c4296c4ae02d" xsi:nil="true"/>
    <Unidad_x0020_administrativa_x0020_responsable xmlns="04cb2633-52b8-4562-b44a-c4296c4ae02d">A24 Subgerencia de Análisis Jurídico y Promoción de Transparencia(0YL)</Unidad_x0020_administrativa_x0020_responsable>
    <id_proceso xmlns="04cb2633-52b8-4562-b44a-c4296c4ae02d" xsi:nil="true"/>
    <Descripción xmlns="04cb2633-52b8-4562-b44a-c4296c4ae02d">Informe trimestral – Tercer trimestre 2016 FMPED</Descripción>
    <Serie_ids xmlns="04cb2633-52b8-4562-b44a-c4296c4ae02d">553</Serie_ids>
    <Archivo_x0020_destino xmlns="04cb2633-52b8-4562-b44a-c4296c4ae02d" xsi:nil="true"/>
    <_dlc_DocId xmlns="04cb2633-52b8-4562-b44a-c4296c4ae02d">KE7JJMADVZKR-3-786531</_dlc_DocId>
    <_dlc_DocIdUrl xmlns="04cb2633-52b8-4562-b44a-c4296c4ae02d">
      <Url>http://archivo/sitio/atac/_layouts/DocIdRedir.aspx?ID=KE7JJMADVZKR-3-786531</Url>
      <Description>KE7JJMADVZKR-3-786531</Description>
    </_dlc_DocIdUrl>
    <ID_Publicacion xmlns="04cb2633-52b8-4562-b44a-c4296c4ae02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Generales" ma:contentTypeID="0x010100A82B4B234B0A5045B1D83F329CA3A43A040063187A10FDD5C14B87336DCEECF8512E" ma:contentTypeVersion="14" ma:contentTypeDescription="" ma:contentTypeScope="" ma:versionID="9bace37eefd5d6ec08c61c113f554414">
  <xsd:schema xmlns:xsd="http://www.w3.org/2001/XMLSchema" xmlns:xs="http://www.w3.org/2001/XMLSchema" xmlns:p="http://schemas.microsoft.com/office/2006/metadata/properties" xmlns:ns2="04cb2633-52b8-4562-b44a-c4296c4ae02d" xmlns:ns4="http://schemas.microsoft.com/sharepoint/v4" targetNamespace="http://schemas.microsoft.com/office/2006/metadata/properties" ma:root="true" ma:fieldsID="afe5f71b7922b451f972c9ca6518d6b5" ns2:_="" ns4:_="">
    <xsd:import namespace="04cb2633-52b8-4562-b44a-c4296c4ae0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Descripción"/>
                <xsd:element ref="ns2:Tema"/>
                <xsd:element ref="ns2:Clasificación"/>
                <xsd:element ref="ns2:Autor"/>
                <xsd:element ref="ns2:Fecha_x0020_de_x0020_creación"/>
                <xsd:element ref="ns2:Fecha_x0020_de_x0020_publicación" minOccurs="0"/>
                <xsd:element ref="ns2:Fecha_x0020_de_x0020_revisión" minOccurs="0"/>
                <xsd:element ref="ns2:Fecha_x0020_de_x0020_baja" minOccurs="0"/>
                <xsd:element ref="ns2:Unidad_x0020_administrativa_x0020_responsable"/>
                <xsd:element ref="ns2:Serie"/>
                <xsd:element ref="ns2:Formato" minOccurs="0"/>
                <xsd:element ref="ns2:Ubicación_x0020_física" minOccurs="0"/>
                <xsd:element ref="ns2:Serie_ids" minOccurs="0"/>
                <xsd:element ref="ns2:IdContenedor" minOccurs="0"/>
                <xsd:element ref="ns2:Archivo_x0020_origen" minOccurs="0"/>
                <xsd:element ref="ns2:Archivo_x0020_destino" minOccurs="0"/>
                <xsd:element ref="ns4:IconOverlay" minOccurs="0"/>
                <xsd:element ref="ns2:id_proceso" minOccurs="0"/>
                <xsd:element ref="ns2:Categoria" minOccurs="0"/>
                <xsd:element ref="ns2:ID_Public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b2633-52b8-4562-b44a-c4296c4ae02d"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 ma:index="11" ma:displayName="Descripción" ma:internalName="Descripci_x00f3_n">
      <xsd:simpleType>
        <xsd:restriction base="dms:Note">
          <xsd:maxLength value="255"/>
        </xsd:restriction>
      </xsd:simpleType>
    </xsd:element>
    <xsd:element name="Tema" ma:index="12" ma:displayName="Tema" ma:internalName="Tema">
      <xsd:simpleType>
        <xsd:restriction base="dms:Text">
          <xsd:maxLength value="255"/>
        </xsd:restriction>
      </xsd:simpleType>
    </xsd:element>
    <xsd:element name="Clasificación" ma:index="14" ma:displayName="Clasificación" ma:internalName="Clasificaci_x00f3_n">
      <xsd:simpleType>
        <xsd:restriction base="dms:Text">
          <xsd:maxLength value="255"/>
        </xsd:restriction>
      </xsd:simpleType>
    </xsd:element>
    <xsd:element name="Autor" ma:index="15" ma:displayName="Autor" ma:internalName="Autor">
      <xsd:simpleType>
        <xsd:restriction base="dms:Note">
          <xsd:maxLength value="255"/>
        </xsd:restriction>
      </xsd:simpleType>
    </xsd:element>
    <xsd:element name="Fecha_x0020_de_x0020_creación" ma:index="16" ma:displayName="Fecha de creación" ma:default="[today]" ma:format="DateOnly" ma:indexed="true" ma:internalName="Fecha_x0020_de_x0020_creaci_x00f3_n" ma:readOnly="false">
      <xsd:simpleType>
        <xsd:restriction base="dms:DateTime"/>
      </xsd:simpleType>
    </xsd:element>
    <xsd:element name="Fecha_x0020_de_x0020_publicación" ma:index="17" nillable="true" ma:displayName="Fecha de publicación" ma:default="[today]" ma:format="DateOnly" ma:internalName="Fecha_x0020_de_x0020_publicaci_x00f3_n">
      <xsd:simpleType>
        <xsd:restriction base="dms:DateTime"/>
      </xsd:simpleType>
    </xsd:element>
    <xsd:element name="Fecha_x0020_de_x0020_revisión" ma:index="18" nillable="true" ma:displayName="Fecha de revisión" ma:format="DateOnly" ma:internalName="Fecha_x0020_de_x0020_revisi_x00f3_n">
      <xsd:simpleType>
        <xsd:restriction base="dms:DateTime"/>
      </xsd:simpleType>
    </xsd:element>
    <xsd:element name="Fecha_x0020_de_x0020_baja" ma:index="19" nillable="true" ma:displayName="Fecha de baja" ma:format="DateOnly" ma:internalName="Fecha_x0020_de_x0020_baja">
      <xsd:simpleType>
        <xsd:restriction base="dms:DateTime"/>
      </xsd:simpleType>
    </xsd:element>
    <xsd:element name="Unidad_x0020_administrativa_x0020_responsable" ma:index="20" ma:displayName="Unidad administrativa responsable" ma:indexed="true" ma:internalName="Unidad_x0020_administrativa_x0020_responsable" ma:readOnly="false">
      <xsd:simpleType>
        <xsd:restriction base="dms:Text">
          <xsd:maxLength value="255"/>
        </xsd:restriction>
      </xsd:simpleType>
    </xsd:element>
    <xsd:element name="Serie" ma:index="21" ma:displayName="Serie" ma:internalName="Serie">
      <xsd:simpleType>
        <xsd:restriction base="dms:Text">
          <xsd:maxLength value="255"/>
        </xsd:restriction>
      </xsd:simpleType>
    </xsd:element>
    <xsd:element name="Formato" ma:index="22" nillable="true" ma:displayName="Formato" ma:default="Electrónico" ma:internalName="Formato"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23" nillable="true" ma:displayName="Ubicación física" ma:internalName="Ubicaci_x00f3_n_x0020_f_x00ed_sica">
      <xsd:simpleType>
        <xsd:restriction base="dms:Text">
          <xsd:maxLength value="255"/>
        </xsd:restriction>
      </xsd:simpleType>
    </xsd:element>
    <xsd:element name="Serie_ids" ma:index="24" nillable="true" ma:displayName="Serie_ids" ma:internalName="Serie_ids">
      <xsd:simpleType>
        <xsd:restriction base="dms:Text">
          <xsd:maxLength value="255"/>
        </xsd:restriction>
      </xsd:simpleType>
    </xsd:element>
    <xsd:element name="IdContenedor" ma:index="25" nillable="true" ma:displayName="IdContenedor" ma:indexed="true" ma:internalName="IdContenedor">
      <xsd:simpleType>
        <xsd:restriction base="dms:Text">
          <xsd:maxLength value="255"/>
        </xsd:restriction>
      </xsd:simpleType>
    </xsd:element>
    <xsd:element name="Archivo_x0020_origen" ma:index="26"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Archivo_x0020_destino" ma:index="27" nillable="true" ma:displayName="Archivo destino" ma:hidden="true" ma:internalName="Archivo_x0020_destino" ma:readOnly="false">
      <xsd:simpleType>
        <xsd:restriction base="dms:Text">
          <xsd:maxLength value="255"/>
        </xsd:restriction>
      </xsd:simpleType>
    </xsd:element>
    <xsd:element name="id_proceso" ma:index="29" nillable="true" ma:displayName="id_proceso" ma:hidden="true" ma:indexed="true" ma:internalName="id_proceso" ma:readOnly="false">
      <xsd:simpleType>
        <xsd:restriction base="dms:Text">
          <xsd:maxLength value="255"/>
        </xsd:restriction>
      </xsd:simpleType>
    </xsd:element>
    <xsd:element name="Categoria" ma:index="30" nillable="true" ma:displayName="Categoria" ma:hidden="true" ma:internalName="Categoria" ma:readOnly="false">
      <xsd:simpleType>
        <xsd:restriction base="dms:Text">
          <xsd:maxLength value="255"/>
        </xsd:restriction>
      </xsd:simpleType>
    </xsd:element>
    <xsd:element name="ID_Publicacion" ma:index="31" nillable="true" ma:displayName="ID_Publicacion" ma:internalName="ID_Publicac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ma:index="13"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2331698-1308-4BE7-A372-DD92698E1FCD}"/>
</file>

<file path=customXml/itemProps2.xml><?xml version="1.0" encoding="utf-8"?>
<ds:datastoreItem xmlns:ds="http://schemas.openxmlformats.org/officeDocument/2006/customXml" ds:itemID="{B5A7F7B0-4FEF-420F-85CB-19FDA9670B56}"/>
</file>

<file path=customXml/itemProps3.xml><?xml version="1.0" encoding="utf-8"?>
<ds:datastoreItem xmlns:ds="http://schemas.openxmlformats.org/officeDocument/2006/customXml" ds:itemID="{FA82E305-B485-495A-A3E7-4C1D692B19B1}"/>
</file>

<file path=customXml/itemProps4.xml><?xml version="1.0" encoding="utf-8"?>
<ds:datastoreItem xmlns:ds="http://schemas.openxmlformats.org/officeDocument/2006/customXml" ds:itemID="{EC20FB8C-199D-4718-942A-C4DA6DBC20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vt:lpstr>
      <vt:lpstr>II</vt:lpstr>
      <vt:lpstr>III</vt:lpstr>
      <vt:lpstr>IV</vt:lpstr>
      <vt:lpstr>VI</vt:lpstr>
      <vt:lpstr>V</vt:lpstr>
      <vt:lpstr>VII</vt:lpstr>
      <vt:lpstr>VIII</vt:lpstr>
      <vt:lpstr>IX</vt:lpstr>
      <vt:lpstr>X</vt:lpstr>
      <vt:lpstr>XI</vt:lpstr>
      <vt:lpstr>XII</vt:lpstr>
      <vt:lpstr>XIII</vt:lpstr>
      <vt:lpstr>XIV</vt:lpstr>
      <vt:lpstr>XV</vt:lpstr>
      <vt:lpstr>XVI</vt:lpstr>
      <vt:lpstr>BaseSAP</vt:lpstr>
      <vt:lpstr>Catalogos</vt:lpstr>
      <vt:lpstr>Inhabiles</vt:lpstr>
      <vt:lpstr>III!Área_de_impresión</vt:lpstr>
      <vt:lpstr>IV!Área_de_impresión</vt:lpstr>
      <vt:lpstr>V!Área_de_impresión</vt:lpstr>
      <vt:lpstr>VI!Área_de_impresión</vt:lpstr>
      <vt:lpstr>VII!Área_de_impresión</vt:lpstr>
      <vt:lpstr>IX!Print_Area</vt:lpstr>
      <vt:lpstr>V!Print_Area</vt:lpstr>
      <vt:lpstr>VI!Print_Area</vt:lpstr>
      <vt:lpstr>VII!Print_Area</vt:lpstr>
      <vt:lpstr>XI!Print_Area</vt:lpstr>
      <vt:lpstr>XIV!Print_Area</vt:lpstr>
      <vt:lpstr>XVI!Print_Area</vt:lpstr>
      <vt:lpstr>V!Print_Titles</vt:lpstr>
    </vt:vector>
  </TitlesOfParts>
  <Company>LizCT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Unidad de Transparencia H</cp:lastModifiedBy>
  <cp:lastPrinted>2017-01-04T17:48:17Z</cp:lastPrinted>
  <dcterms:created xsi:type="dcterms:W3CDTF">2016-07-05T07:32:44Z</dcterms:created>
  <dcterms:modified xsi:type="dcterms:W3CDTF">2017-01-04T18:06:16Z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0x010100A82B4B234B0A5045B1D83F329CA3A43A040063187A10FDD5C14B87336DCEECF8512E</vt:lpwstr>
  </property>
  <property fmtid="{D5CDD505-2E9C-101B-9397-08002B2CF9AE}" pid="3" name="_dlc_DocIdItemGuid">
    <vt:lpwstr>4abe3b40-c59f-425a-b9c5-6a43043c62d6</vt:lpwstr>
  </property>
</Properties>
</file>